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топление\2021\"/>
    </mc:Choice>
  </mc:AlternateContent>
  <xr:revisionPtr revIDLastSave="0" documentId="13_ncr:1_{2ACB66D9-2A31-4A66-8801-4263935E4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довое гвс, ов" sheetId="2" r:id="rId1"/>
    <sheet name="годовое впу" sheetId="4" r:id="rId2"/>
    <sheet name="Лист3" sheetId="3" r:id="rId3"/>
  </sheets>
  <definedNames>
    <definedName name="_xlnm._FilterDatabase" localSheetId="1" hidden="1">'годовое впу'!$A$3:$I$48</definedName>
    <definedName name="_xlnm._FilterDatabase" localSheetId="0" hidden="1">'годовое гвс, ов'!$A$3:$AA$337</definedName>
    <definedName name="_xlnm.Print_Area" localSheetId="1">'годовое впу'!$A$1:$G$48</definedName>
    <definedName name="_xlnm.Print_Area" localSheetId="0">'годовое гвс, ов'!$A$1:$H$337</definedName>
  </definedNames>
  <calcPr calcId="191029"/>
</workbook>
</file>

<file path=xl/calcChain.xml><?xml version="1.0" encoding="utf-8"?>
<calcChain xmlns="http://schemas.openxmlformats.org/spreadsheetml/2006/main">
  <c r="G48" i="4" l="1"/>
  <c r="H336" i="2"/>
  <c r="H331" i="2"/>
  <c r="G19" i="4" l="1"/>
  <c r="I66" i="2"/>
  <c r="R309" i="2" l="1"/>
  <c r="R308" i="2"/>
  <c r="R307" i="2"/>
  <c r="R280" i="2"/>
  <c r="R279" i="2"/>
  <c r="R240" i="2"/>
  <c r="R238" i="2"/>
  <c r="R237" i="2"/>
  <c r="R168" i="2"/>
  <c r="R161" i="2"/>
  <c r="R66" i="2"/>
  <c r="R56" i="2"/>
  <c r="R54" i="2"/>
  <c r="R52" i="2"/>
  <c r="R51" i="2"/>
  <c r="J178" i="2" l="1"/>
  <c r="J283" i="2"/>
  <c r="R60" i="2"/>
  <c r="R19" i="2"/>
  <c r="P19" i="2"/>
  <c r="P14" i="2"/>
  <c r="R328" i="2"/>
  <c r="R327" i="2"/>
  <c r="R306" i="2"/>
  <c r="R297" i="2"/>
  <c r="R289" i="2"/>
  <c r="R283" i="2"/>
  <c r="R271" i="2"/>
  <c r="R269" i="2"/>
  <c r="R265" i="2"/>
  <c r="R254" i="2"/>
  <c r="R253" i="2"/>
  <c r="R246" i="2"/>
  <c r="R241" i="2"/>
  <c r="R239" i="2"/>
  <c r="R234" i="2"/>
  <c r="R217" i="2"/>
  <c r="R215" i="2"/>
  <c r="R212" i="2"/>
  <c r="R209" i="2"/>
  <c r="R187" i="2"/>
  <c r="R173" i="2"/>
  <c r="R172" i="2"/>
  <c r="R169" i="2"/>
  <c r="R166" i="2"/>
  <c r="R164" i="2"/>
  <c r="R160" i="2"/>
  <c r="R159" i="2"/>
  <c r="R154" i="2"/>
  <c r="R133" i="2"/>
  <c r="R132" i="2"/>
  <c r="R131" i="2"/>
  <c r="R130" i="2"/>
  <c r="R128" i="2"/>
  <c r="R92" i="2"/>
  <c r="R81" i="2"/>
  <c r="R77" i="2"/>
  <c r="R76" i="2"/>
  <c r="R68" i="2"/>
  <c r="R61" i="2"/>
  <c r="R53" i="2"/>
  <c r="R43" i="2"/>
  <c r="R42" i="2"/>
  <c r="R41" i="2"/>
  <c r="R36" i="2"/>
  <c r="R35" i="2"/>
  <c r="R31" i="2"/>
  <c r="R20" i="2"/>
  <c r="R18" i="2"/>
  <c r="R17" i="2"/>
  <c r="R15" i="2"/>
  <c r="R14" i="2"/>
  <c r="R12" i="2"/>
  <c r="Q12" i="2"/>
  <c r="P328" i="2"/>
  <c r="P327" i="2"/>
  <c r="P309" i="2"/>
  <c r="P308" i="2"/>
  <c r="P307" i="2"/>
  <c r="P306" i="2"/>
  <c r="P297" i="2"/>
  <c r="P289" i="2"/>
  <c r="P283" i="2"/>
  <c r="P280" i="2"/>
  <c r="P279" i="2"/>
  <c r="S279" i="2" s="1"/>
  <c r="P271" i="2"/>
  <c r="P269" i="2"/>
  <c r="P265" i="2"/>
  <c r="P254" i="2"/>
  <c r="P253" i="2"/>
  <c r="P246" i="2"/>
  <c r="P241" i="2"/>
  <c r="P240" i="2"/>
  <c r="P239" i="2"/>
  <c r="P238" i="2"/>
  <c r="P237" i="2"/>
  <c r="P234" i="2"/>
  <c r="P217" i="2"/>
  <c r="P215" i="2"/>
  <c r="P212" i="2"/>
  <c r="P209" i="2"/>
  <c r="P187" i="2"/>
  <c r="P173" i="2"/>
  <c r="P172" i="2"/>
  <c r="P169" i="2"/>
  <c r="P168" i="2"/>
  <c r="P166" i="2"/>
  <c r="P164" i="2"/>
  <c r="P161" i="2"/>
  <c r="P160" i="2"/>
  <c r="P159" i="2"/>
  <c r="P154" i="2"/>
  <c r="P133" i="2"/>
  <c r="P132" i="2"/>
  <c r="P131" i="2"/>
  <c r="P130" i="2"/>
  <c r="P128" i="2"/>
  <c r="P92" i="2"/>
  <c r="P81" i="2"/>
  <c r="P77" i="2"/>
  <c r="P76" i="2"/>
  <c r="P68" i="2"/>
  <c r="P66" i="2"/>
  <c r="P61" i="2"/>
  <c r="P60" i="2"/>
  <c r="P56" i="2"/>
  <c r="P54" i="2"/>
  <c r="P53" i="2"/>
  <c r="P52" i="2"/>
  <c r="P51" i="2"/>
  <c r="P43" i="2"/>
  <c r="P42" i="2"/>
  <c r="P41" i="2"/>
  <c r="P36" i="2"/>
  <c r="P35" i="2"/>
  <c r="P31" i="2"/>
  <c r="P20" i="2"/>
  <c r="P18" i="2"/>
  <c r="P17" i="2"/>
  <c r="P15" i="2"/>
  <c r="P12" i="2"/>
  <c r="R326" i="2"/>
  <c r="R312" i="2"/>
  <c r="R304" i="2"/>
  <c r="R291" i="2"/>
  <c r="R285" i="2"/>
  <c r="R278" i="2"/>
  <c r="R273" i="2"/>
  <c r="R267" i="2"/>
  <c r="R249" i="2"/>
  <c r="R248" i="2"/>
  <c r="R243" i="2"/>
  <c r="R235" i="2"/>
  <c r="R225" i="2"/>
  <c r="R221" i="2"/>
  <c r="R219" i="2"/>
  <c r="R216" i="2"/>
  <c r="R213" i="2"/>
  <c r="R203" i="2"/>
  <c r="R202" i="2"/>
  <c r="R201" i="2"/>
  <c r="R186" i="2"/>
  <c r="R180" i="2"/>
  <c r="R174" i="2"/>
  <c r="R152" i="2"/>
  <c r="R149" i="2"/>
  <c r="R148" i="2"/>
  <c r="R137" i="2"/>
  <c r="R136" i="2"/>
  <c r="R134" i="2"/>
  <c r="R120" i="2"/>
  <c r="R119" i="2"/>
  <c r="R104" i="2"/>
  <c r="R101" i="2"/>
  <c r="R91" i="2"/>
  <c r="R90" i="2"/>
  <c r="R89" i="2"/>
  <c r="R86" i="2"/>
  <c r="R85" i="2"/>
  <c r="R83" i="2"/>
  <c r="R74" i="2"/>
  <c r="R67" i="2"/>
  <c r="R58" i="2"/>
  <c r="R49" i="2"/>
  <c r="R47" i="2"/>
  <c r="R46" i="2"/>
  <c r="R45" i="2"/>
  <c r="R27" i="2"/>
  <c r="R165" i="2"/>
  <c r="R163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5" i="2"/>
  <c r="P304" i="2"/>
  <c r="P303" i="2"/>
  <c r="P302" i="2"/>
  <c r="P301" i="2"/>
  <c r="P300" i="2"/>
  <c r="P299" i="2"/>
  <c r="P298" i="2"/>
  <c r="P296" i="2"/>
  <c r="P295" i="2"/>
  <c r="P294" i="2"/>
  <c r="P293" i="2"/>
  <c r="P292" i="2"/>
  <c r="P291" i="2"/>
  <c r="P290" i="2"/>
  <c r="P288" i="2"/>
  <c r="P287" i="2"/>
  <c r="P286" i="2"/>
  <c r="P285" i="2"/>
  <c r="P284" i="2"/>
  <c r="P282" i="2"/>
  <c r="P281" i="2"/>
  <c r="P278" i="2"/>
  <c r="P277" i="2"/>
  <c r="P276" i="2"/>
  <c r="P275" i="2"/>
  <c r="P274" i="2"/>
  <c r="P273" i="2"/>
  <c r="P272" i="2"/>
  <c r="P270" i="2"/>
  <c r="P268" i="2"/>
  <c r="P267" i="2"/>
  <c r="P266" i="2"/>
  <c r="P264" i="2"/>
  <c r="P263" i="2"/>
  <c r="P262" i="2"/>
  <c r="P261" i="2"/>
  <c r="P260" i="2"/>
  <c r="P259" i="2"/>
  <c r="P258" i="2"/>
  <c r="P257" i="2"/>
  <c r="P256" i="2"/>
  <c r="P255" i="2"/>
  <c r="P252" i="2"/>
  <c r="P251" i="2"/>
  <c r="P250" i="2"/>
  <c r="P249" i="2"/>
  <c r="P248" i="2"/>
  <c r="P247" i="2"/>
  <c r="P245" i="2"/>
  <c r="P244" i="2"/>
  <c r="P243" i="2"/>
  <c r="P242" i="2"/>
  <c r="P236" i="2"/>
  <c r="P235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6" i="2"/>
  <c r="P214" i="2"/>
  <c r="P213" i="2"/>
  <c r="P211" i="2"/>
  <c r="P210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1" i="2"/>
  <c r="P170" i="2"/>
  <c r="P167" i="2"/>
  <c r="P165" i="2"/>
  <c r="P163" i="2"/>
  <c r="P162" i="2"/>
  <c r="P158" i="2"/>
  <c r="P157" i="2"/>
  <c r="P156" i="2"/>
  <c r="P155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29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1" i="2"/>
  <c r="P90" i="2"/>
  <c r="P89" i="2"/>
  <c r="P88" i="2"/>
  <c r="P87" i="2"/>
  <c r="P86" i="2"/>
  <c r="P85" i="2"/>
  <c r="P84" i="2"/>
  <c r="P83" i="2"/>
  <c r="P82" i="2"/>
  <c r="P80" i="2"/>
  <c r="P79" i="2"/>
  <c r="P78" i="2"/>
  <c r="P75" i="2"/>
  <c r="P74" i="2"/>
  <c r="P73" i="2"/>
  <c r="P72" i="2"/>
  <c r="P71" i="2"/>
  <c r="P70" i="2"/>
  <c r="P69" i="2"/>
  <c r="P67" i="2"/>
  <c r="P65" i="2"/>
  <c r="P64" i="2"/>
  <c r="P63" i="2"/>
  <c r="P62" i="2"/>
  <c r="P59" i="2"/>
  <c r="P58" i="2"/>
  <c r="P57" i="2"/>
  <c r="P55" i="2"/>
  <c r="P50" i="2"/>
  <c r="P49" i="2"/>
  <c r="P48" i="2"/>
  <c r="P47" i="2"/>
  <c r="P46" i="2"/>
  <c r="P45" i="2"/>
  <c r="P44" i="2"/>
  <c r="P40" i="2"/>
  <c r="P39" i="2"/>
  <c r="P38" i="2"/>
  <c r="P37" i="2"/>
  <c r="P34" i="2"/>
  <c r="P33" i="2"/>
  <c r="P32" i="2"/>
  <c r="P30" i="2"/>
  <c r="P29" i="2"/>
  <c r="P28" i="2"/>
  <c r="P27" i="2"/>
  <c r="P26" i="2"/>
  <c r="P25" i="2"/>
  <c r="P24" i="2"/>
  <c r="P23" i="2"/>
  <c r="P22" i="2"/>
  <c r="P21" i="2"/>
  <c r="P16" i="2"/>
  <c r="P13" i="2"/>
  <c r="P11" i="2"/>
  <c r="P10" i="2"/>
  <c r="P9" i="2"/>
  <c r="P8" i="2"/>
  <c r="P7" i="2"/>
  <c r="P6" i="2"/>
  <c r="P5" i="2"/>
  <c r="P4" i="2"/>
  <c r="R4" i="2"/>
  <c r="T279" i="2" l="1"/>
  <c r="K37" i="2"/>
  <c r="R176" i="2" l="1"/>
  <c r="H112" i="2" l="1"/>
  <c r="R16" i="2" l="1"/>
  <c r="Q4" i="2"/>
  <c r="H4" i="2"/>
  <c r="M4" i="2" s="1"/>
  <c r="H219" i="2"/>
  <c r="M219" i="2" s="1"/>
  <c r="K307" i="2"/>
  <c r="S307" i="2" s="1"/>
  <c r="T307" i="2" s="1"/>
  <c r="K240" i="2"/>
  <c r="S240" i="2" s="1"/>
  <c r="T240" i="2" s="1"/>
  <c r="K234" i="2"/>
  <c r="S234" i="2" s="1"/>
  <c r="T234" i="2" s="1"/>
  <c r="K163" i="2"/>
  <c r="S163" i="2" s="1"/>
  <c r="T163" i="2" s="1"/>
  <c r="K152" i="2"/>
  <c r="S152" i="2" s="1"/>
  <c r="T152" i="2" s="1"/>
  <c r="K90" i="2"/>
  <c r="S90" i="2" s="1"/>
  <c r="T90" i="2" s="1"/>
  <c r="K86" i="2"/>
  <c r="S86" i="2" s="1"/>
  <c r="T86" i="2" s="1"/>
  <c r="K187" i="2" l="1"/>
  <c r="S187" i="2" s="1"/>
  <c r="T187" i="2" s="1"/>
  <c r="R175" i="2" l="1"/>
  <c r="R6" i="2"/>
  <c r="K326" i="2"/>
  <c r="S326" i="2" s="1"/>
  <c r="T326" i="2" s="1"/>
  <c r="K312" i="2"/>
  <c r="S312" i="2" s="1"/>
  <c r="T312" i="2" s="1"/>
  <c r="K297" i="2"/>
  <c r="S297" i="2" s="1"/>
  <c r="T297" i="2" s="1"/>
  <c r="K248" i="2"/>
  <c r="S248" i="2" s="1"/>
  <c r="T248" i="2" s="1"/>
  <c r="K239" i="2"/>
  <c r="S239" i="2" s="1"/>
  <c r="T239" i="2" s="1"/>
  <c r="K225" i="2"/>
  <c r="S225" i="2" s="1"/>
  <c r="T225" i="2" s="1"/>
  <c r="K180" i="2"/>
  <c r="S180" i="2" s="1"/>
  <c r="T180" i="2" s="1"/>
  <c r="K175" i="2"/>
  <c r="S175" i="2" s="1"/>
  <c r="K173" i="2"/>
  <c r="S173" i="2" s="1"/>
  <c r="T173" i="2" s="1"/>
  <c r="K91" i="2"/>
  <c r="S91" i="2" s="1"/>
  <c r="T91" i="2" s="1"/>
  <c r="K6" i="2"/>
  <c r="S6" i="2" s="1"/>
  <c r="T6" i="2" l="1"/>
  <c r="T175" i="2"/>
  <c r="K328" i="2"/>
  <c r="S328" i="2" s="1"/>
  <c r="T328" i="2" s="1"/>
  <c r="K186" i="2"/>
  <c r="S186" i="2" s="1"/>
  <c r="T186" i="2" s="1"/>
  <c r="K164" i="2"/>
  <c r="S164" i="2" s="1"/>
  <c r="T164" i="2" s="1"/>
  <c r="K136" i="2"/>
  <c r="S136" i="2" s="1"/>
  <c r="T136" i="2" s="1"/>
  <c r="K120" i="2"/>
  <c r="S120" i="2" s="1"/>
  <c r="T120" i="2" s="1"/>
  <c r="K104" i="2"/>
  <c r="S104" i="2" s="1"/>
  <c r="T104" i="2" s="1"/>
  <c r="K74" i="2"/>
  <c r="S74" i="2" s="1"/>
  <c r="T74" i="2" s="1"/>
  <c r="K66" i="2"/>
  <c r="S66" i="2" s="1"/>
  <c r="T66" i="2" s="1"/>
  <c r="K54" i="2"/>
  <c r="S54" i="2" s="1"/>
  <c r="T54" i="2" s="1"/>
  <c r="K53" i="2"/>
  <c r="S53" i="2" s="1"/>
  <c r="T53" i="2" s="1"/>
  <c r="K45" i="2"/>
  <c r="S45" i="2" s="1"/>
  <c r="T45" i="2" s="1"/>
  <c r="K17" i="2"/>
  <c r="S17" i="2" s="1"/>
  <c r="T17" i="2" s="1"/>
  <c r="K285" i="2"/>
  <c r="S285" i="2" s="1"/>
  <c r="T285" i="2" s="1"/>
  <c r="K267" i="2"/>
  <c r="S267" i="2" s="1"/>
  <c r="T267" i="2" s="1"/>
  <c r="K249" i="2"/>
  <c r="S249" i="2" s="1"/>
  <c r="T249" i="2" s="1"/>
  <c r="K246" i="2"/>
  <c r="S246" i="2" s="1"/>
  <c r="T246" i="2" s="1"/>
  <c r="K172" i="2"/>
  <c r="S172" i="2" s="1"/>
  <c r="T172" i="2" s="1"/>
  <c r="K165" i="2"/>
  <c r="S165" i="2" s="1"/>
  <c r="T165" i="2" s="1"/>
  <c r="K137" i="2"/>
  <c r="S137" i="2" s="1"/>
  <c r="T137" i="2" s="1"/>
  <c r="K131" i="2"/>
  <c r="S131" i="2" s="1"/>
  <c r="T131" i="2" s="1"/>
  <c r="K119" i="2"/>
  <c r="S119" i="2" s="1"/>
  <c r="T119" i="2" s="1"/>
  <c r="K85" i="2"/>
  <c r="S85" i="2" s="1"/>
  <c r="T85" i="2" s="1"/>
  <c r="K61" i="2"/>
  <c r="S61" i="2" s="1"/>
  <c r="T61" i="2" s="1"/>
  <c r="K60" i="2"/>
  <c r="S60" i="2" s="1"/>
  <c r="T60" i="2" s="1"/>
  <c r="K56" i="2"/>
  <c r="S56" i="2" s="1"/>
  <c r="T56" i="2" s="1"/>
  <c r="K52" i="2"/>
  <c r="S52" i="2" s="1"/>
  <c r="T52" i="2" s="1"/>
  <c r="K49" i="2"/>
  <c r="S49" i="2" s="1"/>
  <c r="T49" i="2" s="1"/>
  <c r="K47" i="2"/>
  <c r="S47" i="2" s="1"/>
  <c r="T47" i="2" s="1"/>
  <c r="K41" i="2"/>
  <c r="S41" i="2" s="1"/>
  <c r="T41" i="2" s="1"/>
  <c r="K19" i="2"/>
  <c r="H131" i="2"/>
  <c r="M131" i="2" s="1"/>
  <c r="S19" i="2" l="1"/>
  <c r="T19" i="2" s="1"/>
  <c r="K291" i="2"/>
  <c r="S291" i="2" s="1"/>
  <c r="T291" i="2" s="1"/>
  <c r="K273" i="2"/>
  <c r="S273" i="2" s="1"/>
  <c r="T273" i="2" s="1"/>
  <c r="K269" i="2"/>
  <c r="S269" i="2" s="1"/>
  <c r="T269" i="2" s="1"/>
  <c r="K253" i="2"/>
  <c r="S253" i="2" s="1"/>
  <c r="T253" i="2" s="1"/>
  <c r="K235" i="2"/>
  <c r="S235" i="2" s="1"/>
  <c r="T235" i="2" s="1"/>
  <c r="K221" i="2"/>
  <c r="S221" i="2" s="1"/>
  <c r="T221" i="2" s="1"/>
  <c r="K217" i="2"/>
  <c r="S217" i="2" s="1"/>
  <c r="T217" i="2" s="1"/>
  <c r="K216" i="2"/>
  <c r="S216" i="2" s="1"/>
  <c r="T216" i="2" s="1"/>
  <c r="K213" i="2"/>
  <c r="S213" i="2" s="1"/>
  <c r="T213" i="2" s="1"/>
  <c r="K203" i="2"/>
  <c r="S203" i="2" s="1"/>
  <c r="T203" i="2" s="1"/>
  <c r="K174" i="2"/>
  <c r="S174" i="2" s="1"/>
  <c r="T174" i="2" s="1"/>
  <c r="K159" i="2"/>
  <c r="S159" i="2" s="1"/>
  <c r="T159" i="2" s="1"/>
  <c r="K149" i="2"/>
  <c r="S149" i="2" s="1"/>
  <c r="T149" i="2" s="1"/>
  <c r="K148" i="2"/>
  <c r="S148" i="2" s="1"/>
  <c r="T148" i="2" s="1"/>
  <c r="K134" i="2"/>
  <c r="S134" i="2" s="1"/>
  <c r="T134" i="2" s="1"/>
  <c r="K89" i="2"/>
  <c r="S89" i="2" s="1"/>
  <c r="T89" i="2" s="1"/>
  <c r="K83" i="2"/>
  <c r="S83" i="2" s="1"/>
  <c r="T83" i="2" s="1"/>
  <c r="K327" i="2" l="1"/>
  <c r="S327" i="2" s="1"/>
  <c r="T327" i="2" s="1"/>
  <c r="K304" i="2"/>
  <c r="S304" i="2" s="1"/>
  <c r="T304" i="2" s="1"/>
  <c r="K278" i="2"/>
  <c r="S278" i="2" s="1"/>
  <c r="T278" i="2" s="1"/>
  <c r="K243" i="2"/>
  <c r="S243" i="2" s="1"/>
  <c r="T243" i="2" s="1"/>
  <c r="K219" i="2"/>
  <c r="S219" i="2" s="1"/>
  <c r="T219" i="2" s="1"/>
  <c r="K202" i="2"/>
  <c r="S202" i="2" s="1"/>
  <c r="T202" i="2" s="1"/>
  <c r="K201" i="2"/>
  <c r="S201" i="2" s="1"/>
  <c r="T201" i="2" s="1"/>
  <c r="K132" i="2"/>
  <c r="S132" i="2" s="1"/>
  <c r="T132" i="2" s="1"/>
  <c r="K101" i="2"/>
  <c r="S101" i="2" s="1"/>
  <c r="T101" i="2" s="1"/>
  <c r="K68" i="2"/>
  <c r="S68" i="2" s="1"/>
  <c r="T68" i="2" s="1"/>
  <c r="K67" i="2"/>
  <c r="S67" i="2" s="1"/>
  <c r="T67" i="2" s="1"/>
  <c r="K58" i="2"/>
  <c r="S58" i="2" s="1"/>
  <c r="T58" i="2" s="1"/>
  <c r="K46" i="2"/>
  <c r="S46" i="2" s="1"/>
  <c r="T46" i="2" s="1"/>
  <c r="K31" i="2"/>
  <c r="S31" i="2" s="1"/>
  <c r="T31" i="2" s="1"/>
  <c r="K27" i="2"/>
  <c r="S27" i="2" s="1"/>
  <c r="T27" i="2" s="1"/>
  <c r="K20" i="2"/>
  <c r="S20" i="2" s="1"/>
  <c r="T20" i="2" s="1"/>
  <c r="K12" i="2"/>
  <c r="S12" i="2" s="1"/>
  <c r="T12" i="2" s="1"/>
  <c r="H24" i="2" l="1"/>
  <c r="M24" i="2" s="1"/>
  <c r="R317" i="2"/>
  <c r="R296" i="2"/>
  <c r="R293" i="2"/>
  <c r="R284" i="2"/>
  <c r="R277" i="2"/>
  <c r="R270" i="2"/>
  <c r="R268" i="2"/>
  <c r="R256" i="2"/>
  <c r="R236" i="2"/>
  <c r="R230" i="2"/>
  <c r="R207" i="2"/>
  <c r="R188" i="2"/>
  <c r="R171" i="2"/>
  <c r="R144" i="2"/>
  <c r="R127" i="2"/>
  <c r="R126" i="2"/>
  <c r="R125" i="2"/>
  <c r="R124" i="2"/>
  <c r="R97" i="2"/>
  <c r="R94" i="2"/>
  <c r="R65" i="2"/>
  <c r="R64" i="2"/>
  <c r="R55" i="2"/>
  <c r="R44" i="2"/>
  <c r="R26" i="2"/>
  <c r="R23" i="2"/>
  <c r="R13" i="2"/>
  <c r="K317" i="2"/>
  <c r="S317" i="2" s="1"/>
  <c r="K306" i="2"/>
  <c r="S306" i="2" s="1"/>
  <c r="T306" i="2" s="1"/>
  <c r="K296" i="2"/>
  <c r="S296" i="2" s="1"/>
  <c r="K293" i="2"/>
  <c r="S293" i="2" s="1"/>
  <c r="K289" i="2"/>
  <c r="S289" i="2" s="1"/>
  <c r="T289" i="2" s="1"/>
  <c r="K284" i="2"/>
  <c r="S284" i="2" s="1"/>
  <c r="K283" i="2"/>
  <c r="S283" i="2" s="1"/>
  <c r="T283" i="2" s="1"/>
  <c r="K280" i="2"/>
  <c r="S280" i="2" s="1"/>
  <c r="T280" i="2" s="1"/>
  <c r="K277" i="2"/>
  <c r="S277" i="2" s="1"/>
  <c r="K270" i="2"/>
  <c r="S270" i="2" s="1"/>
  <c r="K268" i="2"/>
  <c r="S268" i="2" s="1"/>
  <c r="K265" i="2"/>
  <c r="S265" i="2" s="1"/>
  <c r="T265" i="2" s="1"/>
  <c r="K256" i="2"/>
  <c r="S256" i="2" s="1"/>
  <c r="K254" i="2"/>
  <c r="S254" i="2" s="1"/>
  <c r="T254" i="2" s="1"/>
  <c r="K241" i="2"/>
  <c r="S241" i="2" s="1"/>
  <c r="T241" i="2" s="1"/>
  <c r="K238" i="2"/>
  <c r="S238" i="2" s="1"/>
  <c r="T238" i="2" s="1"/>
  <c r="K237" i="2"/>
  <c r="S237" i="2" s="1"/>
  <c r="T237" i="2" s="1"/>
  <c r="K236" i="2"/>
  <c r="S236" i="2" s="1"/>
  <c r="K230" i="2"/>
  <c r="S230" i="2" s="1"/>
  <c r="K209" i="2"/>
  <c r="S209" i="2" s="1"/>
  <c r="T209" i="2" s="1"/>
  <c r="K207" i="2"/>
  <c r="S207" i="2" s="1"/>
  <c r="K188" i="2"/>
  <c r="S188" i="2" s="1"/>
  <c r="K171" i="2"/>
  <c r="S171" i="2" s="1"/>
  <c r="K169" i="2"/>
  <c r="S169" i="2" s="1"/>
  <c r="T169" i="2" s="1"/>
  <c r="K161" i="2"/>
  <c r="S161" i="2" s="1"/>
  <c r="T161" i="2" s="1"/>
  <c r="K160" i="2"/>
  <c r="S160" i="2" s="1"/>
  <c r="T160" i="2" s="1"/>
  <c r="K154" i="2"/>
  <c r="S154" i="2" s="1"/>
  <c r="T154" i="2" s="1"/>
  <c r="K144" i="2"/>
  <c r="S144" i="2" s="1"/>
  <c r="K133" i="2"/>
  <c r="S133" i="2" s="1"/>
  <c r="T133" i="2" s="1"/>
  <c r="K130" i="2"/>
  <c r="S130" i="2" s="1"/>
  <c r="T130" i="2" s="1"/>
  <c r="K128" i="2"/>
  <c r="S128" i="2" s="1"/>
  <c r="T128" i="2" s="1"/>
  <c r="K127" i="2"/>
  <c r="S127" i="2" s="1"/>
  <c r="K126" i="2"/>
  <c r="S126" i="2" s="1"/>
  <c r="K125" i="2"/>
  <c r="S125" i="2" s="1"/>
  <c r="K124" i="2"/>
  <c r="S124" i="2" s="1"/>
  <c r="K97" i="2"/>
  <c r="S97" i="2" s="1"/>
  <c r="K94" i="2"/>
  <c r="S94" i="2" s="1"/>
  <c r="K92" i="2"/>
  <c r="S92" i="2" s="1"/>
  <c r="T92" i="2" s="1"/>
  <c r="K65" i="2"/>
  <c r="S65" i="2" s="1"/>
  <c r="K64" i="2"/>
  <c r="S64" i="2" s="1"/>
  <c r="K55" i="2"/>
  <c r="S55" i="2" s="1"/>
  <c r="K44" i="2"/>
  <c r="S44" i="2" s="1"/>
  <c r="K43" i="2"/>
  <c r="S43" i="2" s="1"/>
  <c r="T43" i="2" s="1"/>
  <c r="K42" i="2"/>
  <c r="S42" i="2" s="1"/>
  <c r="T42" i="2" s="1"/>
  <c r="K36" i="2"/>
  <c r="S36" i="2" s="1"/>
  <c r="T36" i="2" s="1"/>
  <c r="K35" i="2"/>
  <c r="S35" i="2" s="1"/>
  <c r="T35" i="2" s="1"/>
  <c r="K26" i="2"/>
  <c r="S26" i="2" s="1"/>
  <c r="K23" i="2"/>
  <c r="S23" i="2" s="1"/>
  <c r="K18" i="2"/>
  <c r="S18" i="2" s="1"/>
  <c r="T18" i="2" s="1"/>
  <c r="K15" i="2"/>
  <c r="S15" i="2" s="1"/>
  <c r="T15" i="2" s="1"/>
  <c r="K13" i="2"/>
  <c r="S13" i="2" s="1"/>
  <c r="T296" i="2" l="1"/>
  <c r="T55" i="2"/>
  <c r="T125" i="2"/>
  <c r="T207" i="2"/>
  <c r="T277" i="2"/>
  <c r="T64" i="2"/>
  <c r="T126" i="2"/>
  <c r="T284" i="2"/>
  <c r="T230" i="2"/>
  <c r="T13" i="2"/>
  <c r="T65" i="2"/>
  <c r="T127" i="2"/>
  <c r="T236" i="2"/>
  <c r="T293" i="2"/>
  <c r="T23" i="2"/>
  <c r="T94" i="2"/>
  <c r="T144" i="2"/>
  <c r="T256" i="2"/>
  <c r="T26" i="2"/>
  <c r="T97" i="2"/>
  <c r="T171" i="2"/>
  <c r="T268" i="2"/>
  <c r="T317" i="2"/>
  <c r="T44" i="2"/>
  <c r="T124" i="2"/>
  <c r="T188" i="2"/>
  <c r="T270" i="2"/>
  <c r="K118" i="2"/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" i="4"/>
  <c r="H335" i="2" l="1"/>
  <c r="H337" i="2" s="1"/>
  <c r="H334" i="2"/>
  <c r="H328" i="2"/>
  <c r="M328" i="2" s="1"/>
  <c r="H327" i="2"/>
  <c r="M327" i="2" s="1"/>
  <c r="H326" i="2"/>
  <c r="M326" i="2" s="1"/>
  <c r="H317" i="2"/>
  <c r="M317" i="2" s="1"/>
  <c r="H312" i="2"/>
  <c r="M312" i="2" s="1"/>
  <c r="H307" i="2"/>
  <c r="M307" i="2" s="1"/>
  <c r="H306" i="2"/>
  <c r="M306" i="2" s="1"/>
  <c r="H304" i="2"/>
  <c r="M304" i="2" s="1"/>
  <c r="H297" i="2"/>
  <c r="M297" i="2" s="1"/>
  <c r="H296" i="2"/>
  <c r="M296" i="2" s="1"/>
  <c r="H293" i="2"/>
  <c r="M293" i="2" s="1"/>
  <c r="H291" i="2"/>
  <c r="M291" i="2" s="1"/>
  <c r="H289" i="2"/>
  <c r="M289" i="2" s="1"/>
  <c r="H285" i="2"/>
  <c r="M285" i="2" s="1"/>
  <c r="H284" i="2"/>
  <c r="M284" i="2" s="1"/>
  <c r="H283" i="2"/>
  <c r="M283" i="2" s="1"/>
  <c r="H280" i="2"/>
  <c r="M280" i="2" s="1"/>
  <c r="M279" i="2"/>
  <c r="H278" i="2"/>
  <c r="M278" i="2" s="1"/>
  <c r="H277" i="2"/>
  <c r="M277" i="2" s="1"/>
  <c r="H273" i="2"/>
  <c r="M273" i="2" s="1"/>
  <c r="H270" i="2"/>
  <c r="M270" i="2" s="1"/>
  <c r="H269" i="2"/>
  <c r="M269" i="2" s="1"/>
  <c r="H268" i="2"/>
  <c r="M268" i="2" s="1"/>
  <c r="H267" i="2"/>
  <c r="M267" i="2" s="1"/>
  <c r="H265" i="2"/>
  <c r="M265" i="2" s="1"/>
  <c r="H256" i="2"/>
  <c r="M256" i="2" s="1"/>
  <c r="H254" i="2"/>
  <c r="M254" i="2" s="1"/>
  <c r="H253" i="2"/>
  <c r="M253" i="2" s="1"/>
  <c r="H249" i="2"/>
  <c r="M249" i="2" s="1"/>
  <c r="H248" i="2"/>
  <c r="M248" i="2" s="1"/>
  <c r="H246" i="2"/>
  <c r="M246" i="2" s="1"/>
  <c r="H243" i="2"/>
  <c r="M243" i="2" s="1"/>
  <c r="H241" i="2"/>
  <c r="M241" i="2" s="1"/>
  <c r="H240" i="2"/>
  <c r="M240" i="2" s="1"/>
  <c r="H239" i="2"/>
  <c r="M239" i="2" s="1"/>
  <c r="H238" i="2"/>
  <c r="M238" i="2" s="1"/>
  <c r="H237" i="2"/>
  <c r="M237" i="2" s="1"/>
  <c r="H236" i="2"/>
  <c r="M236" i="2" s="1"/>
  <c r="H235" i="2"/>
  <c r="M235" i="2" s="1"/>
  <c r="H234" i="2"/>
  <c r="M234" i="2" s="1"/>
  <c r="H230" i="2"/>
  <c r="M230" i="2" s="1"/>
  <c r="H225" i="2"/>
  <c r="M225" i="2" s="1"/>
  <c r="H221" i="2"/>
  <c r="M221" i="2" s="1"/>
  <c r="H217" i="2"/>
  <c r="M217" i="2" s="1"/>
  <c r="H216" i="2"/>
  <c r="M216" i="2" s="1"/>
  <c r="H213" i="2"/>
  <c r="M213" i="2" s="1"/>
  <c r="H209" i="2"/>
  <c r="M209" i="2" s="1"/>
  <c r="H207" i="2"/>
  <c r="M207" i="2" s="1"/>
  <c r="H203" i="2"/>
  <c r="M203" i="2" s="1"/>
  <c r="H202" i="2"/>
  <c r="M202" i="2" s="1"/>
  <c r="H201" i="2"/>
  <c r="M201" i="2" s="1"/>
  <c r="H188" i="2"/>
  <c r="M188" i="2" s="1"/>
  <c r="H187" i="2"/>
  <c r="M187" i="2" s="1"/>
  <c r="H186" i="2"/>
  <c r="M186" i="2" s="1"/>
  <c r="H180" i="2"/>
  <c r="M180" i="2" s="1"/>
  <c r="H175" i="2"/>
  <c r="M175" i="2" s="1"/>
  <c r="H174" i="2"/>
  <c r="M174" i="2" s="1"/>
  <c r="H173" i="2"/>
  <c r="M173" i="2" s="1"/>
  <c r="H172" i="2"/>
  <c r="M172" i="2" s="1"/>
  <c r="H171" i="2"/>
  <c r="M171" i="2" s="1"/>
  <c r="H169" i="2"/>
  <c r="M169" i="2" s="1"/>
  <c r="H165" i="2"/>
  <c r="M165" i="2" s="1"/>
  <c r="H164" i="2"/>
  <c r="M164" i="2" s="1"/>
  <c r="H163" i="2"/>
  <c r="M163" i="2" s="1"/>
  <c r="H161" i="2"/>
  <c r="M161" i="2" s="1"/>
  <c r="H160" i="2"/>
  <c r="M160" i="2" s="1"/>
  <c r="H159" i="2"/>
  <c r="M159" i="2" s="1"/>
  <c r="H154" i="2"/>
  <c r="M154" i="2" s="1"/>
  <c r="H152" i="2"/>
  <c r="M152" i="2" s="1"/>
  <c r="H149" i="2"/>
  <c r="M149" i="2" s="1"/>
  <c r="H148" i="2"/>
  <c r="M148" i="2" s="1"/>
  <c r="H144" i="2"/>
  <c r="M144" i="2" s="1"/>
  <c r="H137" i="2"/>
  <c r="M137" i="2" s="1"/>
  <c r="H136" i="2"/>
  <c r="M136" i="2" s="1"/>
  <c r="H134" i="2"/>
  <c r="M134" i="2" s="1"/>
  <c r="H133" i="2"/>
  <c r="M133" i="2" s="1"/>
  <c r="H132" i="2"/>
  <c r="M132" i="2" s="1"/>
  <c r="H130" i="2"/>
  <c r="M130" i="2" s="1"/>
  <c r="H128" i="2"/>
  <c r="M128" i="2" s="1"/>
  <c r="H127" i="2"/>
  <c r="M127" i="2" s="1"/>
  <c r="H126" i="2"/>
  <c r="M126" i="2" s="1"/>
  <c r="H125" i="2"/>
  <c r="M125" i="2" s="1"/>
  <c r="H124" i="2"/>
  <c r="M124" i="2" s="1"/>
  <c r="H120" i="2"/>
  <c r="M120" i="2" s="1"/>
  <c r="H119" i="2"/>
  <c r="M119" i="2" s="1"/>
  <c r="H104" i="2"/>
  <c r="M104" i="2" s="1"/>
  <c r="H101" i="2"/>
  <c r="M101" i="2" s="1"/>
  <c r="H97" i="2"/>
  <c r="M97" i="2" s="1"/>
  <c r="H94" i="2"/>
  <c r="M94" i="2" s="1"/>
  <c r="H92" i="2"/>
  <c r="M92" i="2" s="1"/>
  <c r="H91" i="2"/>
  <c r="M91" i="2" s="1"/>
  <c r="H90" i="2"/>
  <c r="M90" i="2" s="1"/>
  <c r="H89" i="2"/>
  <c r="M89" i="2" s="1"/>
  <c r="H86" i="2"/>
  <c r="M86" i="2" s="1"/>
  <c r="H85" i="2"/>
  <c r="M85" i="2" s="1"/>
  <c r="H83" i="2"/>
  <c r="M83" i="2" s="1"/>
  <c r="H74" i="2"/>
  <c r="M74" i="2" s="1"/>
  <c r="H68" i="2"/>
  <c r="M68" i="2" s="1"/>
  <c r="H67" i="2"/>
  <c r="M67" i="2" s="1"/>
  <c r="H66" i="2"/>
  <c r="M66" i="2" s="1"/>
  <c r="H65" i="2"/>
  <c r="M65" i="2" s="1"/>
  <c r="H64" i="2"/>
  <c r="M64" i="2" s="1"/>
  <c r="H61" i="2"/>
  <c r="M61" i="2" s="1"/>
  <c r="H60" i="2"/>
  <c r="M60" i="2" s="1"/>
  <c r="H58" i="2"/>
  <c r="M58" i="2" s="1"/>
  <c r="H56" i="2"/>
  <c r="M56" i="2" s="1"/>
  <c r="H55" i="2"/>
  <c r="M55" i="2" s="1"/>
  <c r="H54" i="2"/>
  <c r="M54" i="2" s="1"/>
  <c r="H53" i="2"/>
  <c r="M53" i="2" s="1"/>
  <c r="H52" i="2"/>
  <c r="M52" i="2" s="1"/>
  <c r="H49" i="2"/>
  <c r="M49" i="2" s="1"/>
  <c r="H47" i="2"/>
  <c r="M47" i="2" s="1"/>
  <c r="H46" i="2"/>
  <c r="M46" i="2" s="1"/>
  <c r="H45" i="2"/>
  <c r="M45" i="2" s="1"/>
  <c r="H44" i="2"/>
  <c r="M44" i="2" s="1"/>
  <c r="H43" i="2"/>
  <c r="M43" i="2" s="1"/>
  <c r="H42" i="2"/>
  <c r="M42" i="2" s="1"/>
  <c r="H41" i="2"/>
  <c r="M41" i="2" s="1"/>
  <c r="H36" i="2"/>
  <c r="M36" i="2" s="1"/>
  <c r="H35" i="2"/>
  <c r="M35" i="2" s="1"/>
  <c r="H31" i="2"/>
  <c r="M31" i="2" s="1"/>
  <c r="H27" i="2"/>
  <c r="M27" i="2" s="1"/>
  <c r="H26" i="2"/>
  <c r="M26" i="2" s="1"/>
  <c r="H23" i="2"/>
  <c r="M23" i="2" s="1"/>
  <c r="H20" i="2"/>
  <c r="M20" i="2" s="1"/>
  <c r="H19" i="2"/>
  <c r="M19" i="2" s="1"/>
  <c r="H18" i="2"/>
  <c r="M18" i="2" s="1"/>
  <c r="H17" i="2"/>
  <c r="M17" i="2" s="1"/>
  <c r="H15" i="2"/>
  <c r="M15" i="2" s="1"/>
  <c r="H13" i="2"/>
  <c r="M13" i="2" s="1"/>
  <c r="H12" i="2"/>
  <c r="M12" i="2" s="1"/>
  <c r="H6" i="2"/>
  <c r="M6" i="2" s="1"/>
  <c r="R325" i="2"/>
  <c r="R324" i="2"/>
  <c r="R323" i="2"/>
  <c r="R322" i="2"/>
  <c r="R321" i="2"/>
  <c r="R320" i="2"/>
  <c r="R319" i="2"/>
  <c r="R318" i="2"/>
  <c r="R316" i="2"/>
  <c r="R315" i="2"/>
  <c r="R314" i="2"/>
  <c r="R313" i="2"/>
  <c r="R311" i="2"/>
  <c r="R310" i="2"/>
  <c r="R305" i="2"/>
  <c r="R303" i="2"/>
  <c r="R302" i="2"/>
  <c r="R301" i="2"/>
  <c r="R300" i="2"/>
  <c r="R299" i="2"/>
  <c r="R298" i="2"/>
  <c r="R295" i="2"/>
  <c r="R294" i="2"/>
  <c r="R292" i="2"/>
  <c r="R290" i="2"/>
  <c r="R288" i="2"/>
  <c r="R287" i="2"/>
  <c r="R286" i="2"/>
  <c r="R282" i="2"/>
  <c r="R281" i="2"/>
  <c r="R276" i="2"/>
  <c r="R275" i="2"/>
  <c r="R274" i="2"/>
  <c r="R272" i="2"/>
  <c r="R266" i="2"/>
  <c r="R264" i="2"/>
  <c r="R263" i="2"/>
  <c r="R262" i="2"/>
  <c r="R261" i="2"/>
  <c r="R260" i="2"/>
  <c r="R259" i="2"/>
  <c r="R258" i="2"/>
  <c r="R257" i="2"/>
  <c r="R255" i="2"/>
  <c r="R252" i="2"/>
  <c r="R251" i="2"/>
  <c r="R250" i="2"/>
  <c r="R247" i="2"/>
  <c r="R245" i="2"/>
  <c r="R244" i="2"/>
  <c r="R242" i="2"/>
  <c r="R233" i="2"/>
  <c r="R232" i="2"/>
  <c r="R231" i="2"/>
  <c r="R229" i="2"/>
  <c r="R228" i="2"/>
  <c r="R227" i="2"/>
  <c r="R226" i="2"/>
  <c r="R224" i="2"/>
  <c r="R223" i="2"/>
  <c r="R222" i="2"/>
  <c r="R220" i="2"/>
  <c r="R218" i="2"/>
  <c r="R214" i="2"/>
  <c r="R211" i="2"/>
  <c r="R210" i="2"/>
  <c r="R208" i="2"/>
  <c r="R206" i="2"/>
  <c r="R205" i="2"/>
  <c r="R204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5" i="2"/>
  <c r="R184" i="2"/>
  <c r="R183" i="2"/>
  <c r="R182" i="2"/>
  <c r="R181" i="2"/>
  <c r="R179" i="2"/>
  <c r="R178" i="2"/>
  <c r="R177" i="2"/>
  <c r="R170" i="2"/>
  <c r="R167" i="2"/>
  <c r="R162" i="2"/>
  <c r="R158" i="2"/>
  <c r="R157" i="2"/>
  <c r="R156" i="2"/>
  <c r="R155" i="2"/>
  <c r="R153" i="2"/>
  <c r="R151" i="2"/>
  <c r="R150" i="2"/>
  <c r="R147" i="2"/>
  <c r="R146" i="2"/>
  <c r="R145" i="2"/>
  <c r="R143" i="2"/>
  <c r="R142" i="2"/>
  <c r="R141" i="2"/>
  <c r="R140" i="2"/>
  <c r="R139" i="2"/>
  <c r="R138" i="2"/>
  <c r="R135" i="2"/>
  <c r="R129" i="2"/>
  <c r="R123" i="2"/>
  <c r="R122" i="2"/>
  <c r="R121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3" i="2"/>
  <c r="R102" i="2"/>
  <c r="R100" i="2"/>
  <c r="R99" i="2"/>
  <c r="R98" i="2"/>
  <c r="R96" i="2"/>
  <c r="R95" i="2"/>
  <c r="R93" i="2"/>
  <c r="R88" i="2"/>
  <c r="R87" i="2"/>
  <c r="R84" i="2"/>
  <c r="R82" i="2"/>
  <c r="R80" i="2"/>
  <c r="R79" i="2"/>
  <c r="R78" i="2"/>
  <c r="R75" i="2"/>
  <c r="R73" i="2"/>
  <c r="R72" i="2"/>
  <c r="R71" i="2"/>
  <c r="R70" i="2"/>
  <c r="R69" i="2"/>
  <c r="R63" i="2"/>
  <c r="R62" i="2"/>
  <c r="R59" i="2"/>
  <c r="R57" i="2"/>
  <c r="R50" i="2"/>
  <c r="R48" i="2"/>
  <c r="R40" i="2"/>
  <c r="R39" i="2"/>
  <c r="R38" i="2"/>
  <c r="R37" i="2"/>
  <c r="R34" i="2"/>
  <c r="R33" i="2"/>
  <c r="R32" i="2"/>
  <c r="R30" i="2"/>
  <c r="R29" i="2"/>
  <c r="R28" i="2"/>
  <c r="R25" i="2"/>
  <c r="R24" i="2"/>
  <c r="R22" i="2"/>
  <c r="R21" i="2"/>
  <c r="R11" i="2"/>
  <c r="R10" i="2"/>
  <c r="R9" i="2"/>
  <c r="R8" i="2"/>
  <c r="R7" i="2"/>
  <c r="R5" i="2"/>
  <c r="Q5" i="2"/>
  <c r="Q6" i="2"/>
  <c r="Q7" i="2"/>
  <c r="Q8" i="2"/>
  <c r="Q9" i="2"/>
  <c r="Q10" i="2"/>
  <c r="Q11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K325" i="2" l="1"/>
  <c r="S325" i="2" s="1"/>
  <c r="T325" i="2" s="1"/>
  <c r="K324" i="2"/>
  <c r="S324" i="2" s="1"/>
  <c r="T324" i="2" s="1"/>
  <c r="K323" i="2"/>
  <c r="S323" i="2" s="1"/>
  <c r="T323" i="2" s="1"/>
  <c r="K322" i="2"/>
  <c r="S322" i="2" s="1"/>
  <c r="T322" i="2" s="1"/>
  <c r="K321" i="2"/>
  <c r="S321" i="2" s="1"/>
  <c r="T321" i="2" s="1"/>
  <c r="K320" i="2"/>
  <c r="S320" i="2" s="1"/>
  <c r="T320" i="2" s="1"/>
  <c r="K319" i="2"/>
  <c r="S319" i="2" s="1"/>
  <c r="T319" i="2" s="1"/>
  <c r="K318" i="2"/>
  <c r="S318" i="2" s="1"/>
  <c r="T318" i="2" s="1"/>
  <c r="K316" i="2"/>
  <c r="S316" i="2" s="1"/>
  <c r="T316" i="2" s="1"/>
  <c r="K315" i="2"/>
  <c r="S315" i="2" s="1"/>
  <c r="T315" i="2" s="1"/>
  <c r="K314" i="2"/>
  <c r="S314" i="2" s="1"/>
  <c r="T314" i="2" s="1"/>
  <c r="K313" i="2"/>
  <c r="S313" i="2" s="1"/>
  <c r="T313" i="2" s="1"/>
  <c r="K311" i="2"/>
  <c r="S311" i="2" s="1"/>
  <c r="T311" i="2" s="1"/>
  <c r="K310" i="2"/>
  <c r="S310" i="2" s="1"/>
  <c r="T310" i="2" s="1"/>
  <c r="K309" i="2"/>
  <c r="S309" i="2" s="1"/>
  <c r="T309" i="2" s="1"/>
  <c r="K308" i="2"/>
  <c r="S308" i="2" s="1"/>
  <c r="T308" i="2" s="1"/>
  <c r="K305" i="2"/>
  <c r="S305" i="2" s="1"/>
  <c r="T305" i="2" s="1"/>
  <c r="K303" i="2"/>
  <c r="S303" i="2" s="1"/>
  <c r="T303" i="2" s="1"/>
  <c r="K302" i="2"/>
  <c r="S302" i="2" s="1"/>
  <c r="T302" i="2" s="1"/>
  <c r="K301" i="2"/>
  <c r="S301" i="2" s="1"/>
  <c r="T301" i="2" s="1"/>
  <c r="K300" i="2"/>
  <c r="S300" i="2" s="1"/>
  <c r="T300" i="2" s="1"/>
  <c r="K299" i="2"/>
  <c r="S299" i="2" s="1"/>
  <c r="T299" i="2" s="1"/>
  <c r="K298" i="2"/>
  <c r="S298" i="2" s="1"/>
  <c r="T298" i="2" s="1"/>
  <c r="K295" i="2"/>
  <c r="S295" i="2" s="1"/>
  <c r="T295" i="2" s="1"/>
  <c r="K294" i="2"/>
  <c r="S294" i="2" s="1"/>
  <c r="T294" i="2" s="1"/>
  <c r="K292" i="2"/>
  <c r="S292" i="2" s="1"/>
  <c r="T292" i="2" s="1"/>
  <c r="K290" i="2"/>
  <c r="S290" i="2" s="1"/>
  <c r="T290" i="2" s="1"/>
  <c r="K288" i="2"/>
  <c r="S288" i="2" s="1"/>
  <c r="T288" i="2" s="1"/>
  <c r="K287" i="2"/>
  <c r="S287" i="2" s="1"/>
  <c r="T287" i="2" s="1"/>
  <c r="K286" i="2"/>
  <c r="S286" i="2" s="1"/>
  <c r="T286" i="2" s="1"/>
  <c r="K282" i="2"/>
  <c r="S282" i="2" s="1"/>
  <c r="T282" i="2" s="1"/>
  <c r="K281" i="2"/>
  <c r="S281" i="2" s="1"/>
  <c r="T281" i="2" s="1"/>
  <c r="K276" i="2"/>
  <c r="S276" i="2" s="1"/>
  <c r="T276" i="2" s="1"/>
  <c r="K275" i="2"/>
  <c r="S275" i="2" s="1"/>
  <c r="T275" i="2" s="1"/>
  <c r="K274" i="2"/>
  <c r="S274" i="2" s="1"/>
  <c r="T274" i="2" s="1"/>
  <c r="K272" i="2"/>
  <c r="S272" i="2" s="1"/>
  <c r="T272" i="2" s="1"/>
  <c r="K271" i="2"/>
  <c r="S271" i="2" s="1"/>
  <c r="T271" i="2" s="1"/>
  <c r="K266" i="2"/>
  <c r="S266" i="2" s="1"/>
  <c r="T266" i="2" s="1"/>
  <c r="K264" i="2"/>
  <c r="S264" i="2" s="1"/>
  <c r="T264" i="2" s="1"/>
  <c r="K263" i="2"/>
  <c r="S263" i="2" s="1"/>
  <c r="T263" i="2" s="1"/>
  <c r="K262" i="2"/>
  <c r="S262" i="2" s="1"/>
  <c r="T262" i="2" s="1"/>
  <c r="K261" i="2"/>
  <c r="S261" i="2" s="1"/>
  <c r="T261" i="2" s="1"/>
  <c r="K260" i="2"/>
  <c r="S260" i="2" s="1"/>
  <c r="T260" i="2" s="1"/>
  <c r="K259" i="2"/>
  <c r="S259" i="2" s="1"/>
  <c r="T259" i="2" s="1"/>
  <c r="K258" i="2"/>
  <c r="S258" i="2" s="1"/>
  <c r="T258" i="2" s="1"/>
  <c r="K257" i="2"/>
  <c r="S257" i="2" s="1"/>
  <c r="T257" i="2" s="1"/>
  <c r="K255" i="2"/>
  <c r="S255" i="2" s="1"/>
  <c r="T255" i="2" s="1"/>
  <c r="K252" i="2"/>
  <c r="S252" i="2" s="1"/>
  <c r="T252" i="2" s="1"/>
  <c r="K251" i="2"/>
  <c r="S251" i="2" s="1"/>
  <c r="T251" i="2" s="1"/>
  <c r="K250" i="2"/>
  <c r="S250" i="2" s="1"/>
  <c r="T250" i="2" s="1"/>
  <c r="K247" i="2"/>
  <c r="S247" i="2" s="1"/>
  <c r="T247" i="2" s="1"/>
  <c r="K245" i="2"/>
  <c r="S245" i="2" s="1"/>
  <c r="T245" i="2" s="1"/>
  <c r="K244" i="2"/>
  <c r="S244" i="2" s="1"/>
  <c r="T244" i="2" s="1"/>
  <c r="K242" i="2"/>
  <c r="S242" i="2" s="1"/>
  <c r="T242" i="2" s="1"/>
  <c r="K233" i="2"/>
  <c r="S233" i="2" s="1"/>
  <c r="T233" i="2" s="1"/>
  <c r="K232" i="2"/>
  <c r="S232" i="2" s="1"/>
  <c r="T232" i="2" s="1"/>
  <c r="K231" i="2"/>
  <c r="S231" i="2" s="1"/>
  <c r="T231" i="2" s="1"/>
  <c r="K229" i="2"/>
  <c r="S229" i="2" s="1"/>
  <c r="T229" i="2" s="1"/>
  <c r="K228" i="2"/>
  <c r="S228" i="2" s="1"/>
  <c r="T228" i="2" s="1"/>
  <c r="K227" i="2"/>
  <c r="S227" i="2" s="1"/>
  <c r="T227" i="2" s="1"/>
  <c r="K226" i="2"/>
  <c r="S226" i="2" s="1"/>
  <c r="T226" i="2" s="1"/>
  <c r="K224" i="2"/>
  <c r="S224" i="2" s="1"/>
  <c r="T224" i="2" s="1"/>
  <c r="K223" i="2"/>
  <c r="S223" i="2" s="1"/>
  <c r="T223" i="2" s="1"/>
  <c r="K222" i="2"/>
  <c r="S222" i="2" s="1"/>
  <c r="T222" i="2" s="1"/>
  <c r="K220" i="2"/>
  <c r="S220" i="2" s="1"/>
  <c r="T220" i="2" s="1"/>
  <c r="K218" i="2"/>
  <c r="S218" i="2" s="1"/>
  <c r="T218" i="2" s="1"/>
  <c r="K215" i="2"/>
  <c r="S215" i="2" s="1"/>
  <c r="T215" i="2" s="1"/>
  <c r="K214" i="2"/>
  <c r="S214" i="2" s="1"/>
  <c r="T214" i="2" s="1"/>
  <c r="K212" i="2"/>
  <c r="S212" i="2" s="1"/>
  <c r="T212" i="2" s="1"/>
  <c r="K211" i="2"/>
  <c r="S211" i="2" s="1"/>
  <c r="T211" i="2" s="1"/>
  <c r="K210" i="2"/>
  <c r="S210" i="2" s="1"/>
  <c r="T210" i="2" s="1"/>
  <c r="K208" i="2"/>
  <c r="S208" i="2" s="1"/>
  <c r="T208" i="2" s="1"/>
  <c r="K206" i="2"/>
  <c r="S206" i="2" s="1"/>
  <c r="T206" i="2" s="1"/>
  <c r="K205" i="2"/>
  <c r="S205" i="2" s="1"/>
  <c r="T205" i="2" s="1"/>
  <c r="K204" i="2"/>
  <c r="S204" i="2" s="1"/>
  <c r="T204" i="2" s="1"/>
  <c r="K200" i="2"/>
  <c r="S200" i="2" s="1"/>
  <c r="T200" i="2" s="1"/>
  <c r="K199" i="2"/>
  <c r="S199" i="2" s="1"/>
  <c r="T199" i="2" s="1"/>
  <c r="K198" i="2"/>
  <c r="S198" i="2" s="1"/>
  <c r="T198" i="2" s="1"/>
  <c r="K197" i="2"/>
  <c r="S197" i="2" s="1"/>
  <c r="T197" i="2" s="1"/>
  <c r="K196" i="2"/>
  <c r="S196" i="2" s="1"/>
  <c r="T196" i="2" s="1"/>
  <c r="K195" i="2"/>
  <c r="S195" i="2" s="1"/>
  <c r="T195" i="2" s="1"/>
  <c r="K194" i="2"/>
  <c r="S194" i="2" s="1"/>
  <c r="T194" i="2" s="1"/>
  <c r="K193" i="2"/>
  <c r="S193" i="2" s="1"/>
  <c r="T193" i="2" s="1"/>
  <c r="K192" i="2"/>
  <c r="S192" i="2" s="1"/>
  <c r="T192" i="2" s="1"/>
  <c r="K191" i="2"/>
  <c r="S191" i="2" s="1"/>
  <c r="T191" i="2" s="1"/>
  <c r="K190" i="2"/>
  <c r="S190" i="2" s="1"/>
  <c r="T190" i="2" s="1"/>
  <c r="K189" i="2"/>
  <c r="S189" i="2" s="1"/>
  <c r="T189" i="2" s="1"/>
  <c r="K185" i="2"/>
  <c r="S185" i="2" s="1"/>
  <c r="T185" i="2" s="1"/>
  <c r="K184" i="2"/>
  <c r="S184" i="2" s="1"/>
  <c r="T184" i="2" s="1"/>
  <c r="K183" i="2"/>
  <c r="S183" i="2" s="1"/>
  <c r="T183" i="2" s="1"/>
  <c r="K182" i="2"/>
  <c r="S182" i="2" s="1"/>
  <c r="T182" i="2" s="1"/>
  <c r="K181" i="2"/>
  <c r="S181" i="2" s="1"/>
  <c r="T181" i="2" s="1"/>
  <c r="K179" i="2"/>
  <c r="S179" i="2" s="1"/>
  <c r="T179" i="2" s="1"/>
  <c r="K178" i="2"/>
  <c r="S178" i="2" s="1"/>
  <c r="T178" i="2" s="1"/>
  <c r="K177" i="2"/>
  <c r="S177" i="2" s="1"/>
  <c r="T177" i="2" s="1"/>
  <c r="K176" i="2"/>
  <c r="K170" i="2"/>
  <c r="S170" i="2" s="1"/>
  <c r="T170" i="2" s="1"/>
  <c r="K168" i="2"/>
  <c r="S168" i="2" s="1"/>
  <c r="T168" i="2" s="1"/>
  <c r="K167" i="2"/>
  <c r="S167" i="2" s="1"/>
  <c r="T167" i="2" s="1"/>
  <c r="K166" i="2"/>
  <c r="S166" i="2" s="1"/>
  <c r="T166" i="2" s="1"/>
  <c r="K162" i="2"/>
  <c r="S162" i="2" s="1"/>
  <c r="T162" i="2" s="1"/>
  <c r="K158" i="2"/>
  <c r="S158" i="2" s="1"/>
  <c r="T158" i="2" s="1"/>
  <c r="K157" i="2"/>
  <c r="S157" i="2" s="1"/>
  <c r="T157" i="2" s="1"/>
  <c r="K156" i="2"/>
  <c r="S156" i="2" s="1"/>
  <c r="T156" i="2" s="1"/>
  <c r="K155" i="2"/>
  <c r="S155" i="2" s="1"/>
  <c r="T155" i="2" s="1"/>
  <c r="K153" i="2"/>
  <c r="S153" i="2" s="1"/>
  <c r="T153" i="2" s="1"/>
  <c r="K151" i="2"/>
  <c r="S151" i="2" s="1"/>
  <c r="T151" i="2" s="1"/>
  <c r="K150" i="2"/>
  <c r="S150" i="2" s="1"/>
  <c r="T150" i="2" s="1"/>
  <c r="K147" i="2"/>
  <c r="S147" i="2" s="1"/>
  <c r="T147" i="2" s="1"/>
  <c r="K146" i="2"/>
  <c r="S146" i="2" s="1"/>
  <c r="T146" i="2" s="1"/>
  <c r="K145" i="2"/>
  <c r="S145" i="2" s="1"/>
  <c r="T145" i="2" s="1"/>
  <c r="K143" i="2"/>
  <c r="S143" i="2" s="1"/>
  <c r="T143" i="2" s="1"/>
  <c r="K142" i="2"/>
  <c r="S142" i="2" s="1"/>
  <c r="T142" i="2" s="1"/>
  <c r="K141" i="2"/>
  <c r="S141" i="2" s="1"/>
  <c r="T141" i="2" s="1"/>
  <c r="K140" i="2"/>
  <c r="S140" i="2" s="1"/>
  <c r="T140" i="2" s="1"/>
  <c r="K139" i="2"/>
  <c r="S139" i="2" s="1"/>
  <c r="T139" i="2" s="1"/>
  <c r="K138" i="2"/>
  <c r="S138" i="2" s="1"/>
  <c r="T138" i="2" s="1"/>
  <c r="K135" i="2"/>
  <c r="S135" i="2" s="1"/>
  <c r="T135" i="2" s="1"/>
  <c r="K129" i="2"/>
  <c r="S129" i="2" s="1"/>
  <c r="T129" i="2" s="1"/>
  <c r="K123" i="2"/>
  <c r="S123" i="2" s="1"/>
  <c r="T123" i="2" s="1"/>
  <c r="K122" i="2"/>
  <c r="S122" i="2" s="1"/>
  <c r="T122" i="2" s="1"/>
  <c r="K121" i="2"/>
  <c r="S121" i="2" s="1"/>
  <c r="T121" i="2" s="1"/>
  <c r="S118" i="2"/>
  <c r="T118" i="2" s="1"/>
  <c r="K117" i="2"/>
  <c r="S117" i="2" s="1"/>
  <c r="T117" i="2" s="1"/>
  <c r="K116" i="2"/>
  <c r="S116" i="2" s="1"/>
  <c r="T116" i="2" s="1"/>
  <c r="K115" i="2"/>
  <c r="S115" i="2" s="1"/>
  <c r="T115" i="2" s="1"/>
  <c r="K114" i="2"/>
  <c r="S114" i="2" s="1"/>
  <c r="T114" i="2" s="1"/>
  <c r="K113" i="2"/>
  <c r="S113" i="2" s="1"/>
  <c r="T113" i="2" s="1"/>
  <c r="K112" i="2"/>
  <c r="S112" i="2" s="1"/>
  <c r="T112" i="2" s="1"/>
  <c r="K111" i="2"/>
  <c r="S111" i="2" s="1"/>
  <c r="T111" i="2" s="1"/>
  <c r="K110" i="2"/>
  <c r="S110" i="2" s="1"/>
  <c r="T110" i="2" s="1"/>
  <c r="K109" i="2"/>
  <c r="S109" i="2" s="1"/>
  <c r="T109" i="2" s="1"/>
  <c r="K108" i="2"/>
  <c r="S108" i="2" s="1"/>
  <c r="T108" i="2" s="1"/>
  <c r="K107" i="2"/>
  <c r="S107" i="2" s="1"/>
  <c r="T107" i="2" s="1"/>
  <c r="K106" i="2"/>
  <c r="S106" i="2" s="1"/>
  <c r="T106" i="2" s="1"/>
  <c r="K105" i="2"/>
  <c r="S105" i="2" s="1"/>
  <c r="T105" i="2" s="1"/>
  <c r="K103" i="2"/>
  <c r="S103" i="2" s="1"/>
  <c r="T103" i="2" s="1"/>
  <c r="K102" i="2"/>
  <c r="S102" i="2" s="1"/>
  <c r="T102" i="2" s="1"/>
  <c r="K100" i="2"/>
  <c r="S100" i="2" s="1"/>
  <c r="T100" i="2" s="1"/>
  <c r="K99" i="2"/>
  <c r="S99" i="2" s="1"/>
  <c r="T99" i="2" s="1"/>
  <c r="K98" i="2"/>
  <c r="S98" i="2" s="1"/>
  <c r="T98" i="2" s="1"/>
  <c r="K96" i="2"/>
  <c r="S96" i="2" s="1"/>
  <c r="T96" i="2" s="1"/>
  <c r="K95" i="2"/>
  <c r="S95" i="2" s="1"/>
  <c r="T95" i="2" s="1"/>
  <c r="K93" i="2"/>
  <c r="S93" i="2" s="1"/>
  <c r="T93" i="2" s="1"/>
  <c r="K88" i="2"/>
  <c r="S88" i="2" s="1"/>
  <c r="T88" i="2" s="1"/>
  <c r="K87" i="2"/>
  <c r="S87" i="2" s="1"/>
  <c r="T87" i="2" s="1"/>
  <c r="K84" i="2"/>
  <c r="S84" i="2" s="1"/>
  <c r="T84" i="2" s="1"/>
  <c r="K82" i="2"/>
  <c r="S82" i="2" s="1"/>
  <c r="T82" i="2" s="1"/>
  <c r="K81" i="2"/>
  <c r="S81" i="2" s="1"/>
  <c r="T81" i="2" s="1"/>
  <c r="K80" i="2"/>
  <c r="S80" i="2" s="1"/>
  <c r="T80" i="2" s="1"/>
  <c r="K79" i="2"/>
  <c r="S79" i="2" s="1"/>
  <c r="T79" i="2" s="1"/>
  <c r="K78" i="2"/>
  <c r="S78" i="2" s="1"/>
  <c r="T78" i="2" s="1"/>
  <c r="K77" i="2"/>
  <c r="S77" i="2" s="1"/>
  <c r="T77" i="2" s="1"/>
  <c r="K76" i="2"/>
  <c r="S76" i="2" s="1"/>
  <c r="T76" i="2" s="1"/>
  <c r="K75" i="2"/>
  <c r="S75" i="2" s="1"/>
  <c r="T75" i="2" s="1"/>
  <c r="K73" i="2"/>
  <c r="S73" i="2" s="1"/>
  <c r="T73" i="2" s="1"/>
  <c r="K72" i="2"/>
  <c r="S72" i="2" s="1"/>
  <c r="T72" i="2" s="1"/>
  <c r="K71" i="2"/>
  <c r="S71" i="2" s="1"/>
  <c r="T71" i="2" s="1"/>
  <c r="K70" i="2"/>
  <c r="S70" i="2" s="1"/>
  <c r="T70" i="2" s="1"/>
  <c r="K69" i="2"/>
  <c r="S69" i="2" s="1"/>
  <c r="T69" i="2" s="1"/>
  <c r="K63" i="2"/>
  <c r="S63" i="2" s="1"/>
  <c r="T63" i="2" s="1"/>
  <c r="K62" i="2"/>
  <c r="S62" i="2" s="1"/>
  <c r="T62" i="2" s="1"/>
  <c r="K59" i="2"/>
  <c r="S59" i="2" s="1"/>
  <c r="T59" i="2" s="1"/>
  <c r="K57" i="2"/>
  <c r="S57" i="2" s="1"/>
  <c r="T57" i="2" s="1"/>
  <c r="K51" i="2"/>
  <c r="S51" i="2" s="1"/>
  <c r="T51" i="2" s="1"/>
  <c r="K50" i="2"/>
  <c r="S50" i="2" s="1"/>
  <c r="T50" i="2" s="1"/>
  <c r="K48" i="2"/>
  <c r="S48" i="2" s="1"/>
  <c r="T48" i="2" s="1"/>
  <c r="K40" i="2"/>
  <c r="S40" i="2" s="1"/>
  <c r="T40" i="2" s="1"/>
  <c r="K39" i="2"/>
  <c r="S39" i="2" s="1"/>
  <c r="T39" i="2" s="1"/>
  <c r="K38" i="2"/>
  <c r="S38" i="2" s="1"/>
  <c r="T38" i="2" s="1"/>
  <c r="S37" i="2"/>
  <c r="T37" i="2" s="1"/>
  <c r="K34" i="2"/>
  <c r="S34" i="2" s="1"/>
  <c r="T34" i="2" s="1"/>
  <c r="K33" i="2"/>
  <c r="S33" i="2" s="1"/>
  <c r="T33" i="2" s="1"/>
  <c r="K32" i="2"/>
  <c r="S32" i="2" s="1"/>
  <c r="T32" i="2" s="1"/>
  <c r="K30" i="2"/>
  <c r="S30" i="2" s="1"/>
  <c r="T30" i="2" s="1"/>
  <c r="K29" i="2"/>
  <c r="S29" i="2" s="1"/>
  <c r="T29" i="2" s="1"/>
  <c r="K28" i="2"/>
  <c r="S28" i="2" s="1"/>
  <c r="T28" i="2" s="1"/>
  <c r="K25" i="2"/>
  <c r="S25" i="2" s="1"/>
  <c r="T25" i="2" s="1"/>
  <c r="K24" i="2"/>
  <c r="S24" i="2" s="1"/>
  <c r="T24" i="2" s="1"/>
  <c r="K22" i="2"/>
  <c r="S22" i="2" s="1"/>
  <c r="T22" i="2" s="1"/>
  <c r="K21" i="2"/>
  <c r="S21" i="2" s="1"/>
  <c r="T21" i="2" s="1"/>
  <c r="K16" i="2"/>
  <c r="S16" i="2" s="1"/>
  <c r="T16" i="2" s="1"/>
  <c r="K14" i="2"/>
  <c r="S14" i="2" s="1"/>
  <c r="T14" i="2" s="1"/>
  <c r="K11" i="2"/>
  <c r="S11" i="2" s="1"/>
  <c r="T11" i="2" s="1"/>
  <c r="K10" i="2"/>
  <c r="S10" i="2" s="1"/>
  <c r="T10" i="2" s="1"/>
  <c r="K9" i="2"/>
  <c r="S9" i="2" s="1"/>
  <c r="T9" i="2" s="1"/>
  <c r="K8" i="2"/>
  <c r="S8" i="2" s="1"/>
  <c r="T8" i="2" s="1"/>
  <c r="K7" i="2"/>
  <c r="S7" i="2" s="1"/>
  <c r="T7" i="2" s="1"/>
  <c r="K5" i="2"/>
  <c r="S5" i="2" s="1"/>
  <c r="T5" i="2" s="1"/>
  <c r="K4" i="2"/>
  <c r="S4" i="2" s="1"/>
  <c r="T4" i="2" s="1"/>
  <c r="S176" i="2" l="1"/>
  <c r="T176" i="2" s="1"/>
  <c r="H76" i="2"/>
  <c r="M76" i="2" s="1"/>
  <c r="H77" i="2"/>
  <c r="M77" i="2" s="1"/>
  <c r="H28" i="2" l="1"/>
  <c r="M28" i="2" s="1"/>
  <c r="H325" i="2"/>
  <c r="M325" i="2" s="1"/>
  <c r="H324" i="2"/>
  <c r="M324" i="2" s="1"/>
  <c r="H323" i="2"/>
  <c r="M323" i="2" s="1"/>
  <c r="H322" i="2"/>
  <c r="M322" i="2" s="1"/>
  <c r="H321" i="2"/>
  <c r="M321" i="2" s="1"/>
  <c r="H320" i="2"/>
  <c r="M320" i="2" s="1"/>
  <c r="H319" i="2"/>
  <c r="M319" i="2" s="1"/>
  <c r="H318" i="2"/>
  <c r="M318" i="2" s="1"/>
  <c r="H316" i="2"/>
  <c r="M316" i="2" s="1"/>
  <c r="H315" i="2"/>
  <c r="M315" i="2" s="1"/>
  <c r="H314" i="2"/>
  <c r="M314" i="2" s="1"/>
  <c r="H313" i="2"/>
  <c r="M313" i="2" s="1"/>
  <c r="H311" i="2"/>
  <c r="M311" i="2" s="1"/>
  <c r="H310" i="2"/>
  <c r="M310" i="2" s="1"/>
  <c r="H309" i="2"/>
  <c r="M309" i="2" s="1"/>
  <c r="H308" i="2"/>
  <c r="M308" i="2" s="1"/>
  <c r="H305" i="2"/>
  <c r="M305" i="2" s="1"/>
  <c r="H303" i="2"/>
  <c r="M303" i="2" s="1"/>
  <c r="H302" i="2"/>
  <c r="M302" i="2" s="1"/>
  <c r="H301" i="2"/>
  <c r="M301" i="2" s="1"/>
  <c r="H300" i="2"/>
  <c r="M300" i="2" s="1"/>
  <c r="H299" i="2"/>
  <c r="M299" i="2" s="1"/>
  <c r="H298" i="2"/>
  <c r="M298" i="2" s="1"/>
  <c r="H295" i="2"/>
  <c r="M295" i="2" s="1"/>
  <c r="H294" i="2"/>
  <c r="M294" i="2" s="1"/>
  <c r="H292" i="2"/>
  <c r="M292" i="2" s="1"/>
  <c r="H290" i="2"/>
  <c r="M290" i="2" s="1"/>
  <c r="H288" i="2"/>
  <c r="M288" i="2" s="1"/>
  <c r="H287" i="2"/>
  <c r="M287" i="2" s="1"/>
  <c r="H286" i="2"/>
  <c r="M286" i="2" s="1"/>
  <c r="H282" i="2"/>
  <c r="M282" i="2" s="1"/>
  <c r="H281" i="2"/>
  <c r="M281" i="2" s="1"/>
  <c r="H276" i="2"/>
  <c r="M276" i="2" s="1"/>
  <c r="H275" i="2"/>
  <c r="M275" i="2" s="1"/>
  <c r="H274" i="2"/>
  <c r="M274" i="2" s="1"/>
  <c r="H272" i="2"/>
  <c r="M272" i="2" s="1"/>
  <c r="H271" i="2"/>
  <c r="M271" i="2" s="1"/>
  <c r="H266" i="2"/>
  <c r="M266" i="2" s="1"/>
  <c r="H264" i="2"/>
  <c r="M264" i="2" s="1"/>
  <c r="H263" i="2"/>
  <c r="M263" i="2" s="1"/>
  <c r="H262" i="2"/>
  <c r="M262" i="2" s="1"/>
  <c r="H261" i="2"/>
  <c r="M261" i="2" s="1"/>
  <c r="H260" i="2"/>
  <c r="M260" i="2" s="1"/>
  <c r="H259" i="2"/>
  <c r="M259" i="2" s="1"/>
  <c r="H258" i="2"/>
  <c r="M258" i="2" s="1"/>
  <c r="H257" i="2"/>
  <c r="M257" i="2" s="1"/>
  <c r="H255" i="2"/>
  <c r="M255" i="2" s="1"/>
  <c r="H252" i="2"/>
  <c r="M252" i="2" s="1"/>
  <c r="H251" i="2"/>
  <c r="M251" i="2" s="1"/>
  <c r="H250" i="2"/>
  <c r="M250" i="2" s="1"/>
  <c r="H247" i="2"/>
  <c r="M247" i="2" s="1"/>
  <c r="H245" i="2"/>
  <c r="M245" i="2" s="1"/>
  <c r="H244" i="2"/>
  <c r="M244" i="2" s="1"/>
  <c r="H242" i="2"/>
  <c r="M242" i="2" s="1"/>
  <c r="H233" i="2"/>
  <c r="M233" i="2" s="1"/>
  <c r="H232" i="2"/>
  <c r="M232" i="2" s="1"/>
  <c r="H231" i="2"/>
  <c r="M231" i="2" s="1"/>
  <c r="H229" i="2"/>
  <c r="M229" i="2" s="1"/>
  <c r="H228" i="2"/>
  <c r="M228" i="2" s="1"/>
  <c r="H227" i="2"/>
  <c r="M227" i="2" s="1"/>
  <c r="H226" i="2"/>
  <c r="M226" i="2" s="1"/>
  <c r="H224" i="2"/>
  <c r="M224" i="2" s="1"/>
  <c r="H223" i="2"/>
  <c r="M223" i="2" s="1"/>
  <c r="H222" i="2"/>
  <c r="M222" i="2" s="1"/>
  <c r="H220" i="2"/>
  <c r="M220" i="2" s="1"/>
  <c r="H218" i="2"/>
  <c r="M218" i="2" s="1"/>
  <c r="H215" i="2"/>
  <c r="M215" i="2" s="1"/>
  <c r="H214" i="2"/>
  <c r="M214" i="2" s="1"/>
  <c r="H212" i="2"/>
  <c r="M212" i="2" s="1"/>
  <c r="H211" i="2"/>
  <c r="M211" i="2" s="1"/>
  <c r="H210" i="2"/>
  <c r="M210" i="2" s="1"/>
  <c r="H208" i="2"/>
  <c r="M208" i="2" s="1"/>
  <c r="H206" i="2"/>
  <c r="M206" i="2" s="1"/>
  <c r="H205" i="2"/>
  <c r="M205" i="2" s="1"/>
  <c r="H204" i="2"/>
  <c r="M204" i="2" s="1"/>
  <c r="H200" i="2"/>
  <c r="M200" i="2" s="1"/>
  <c r="H199" i="2"/>
  <c r="M199" i="2" s="1"/>
  <c r="H198" i="2"/>
  <c r="M198" i="2" s="1"/>
  <c r="H197" i="2"/>
  <c r="M197" i="2" s="1"/>
  <c r="H196" i="2"/>
  <c r="M196" i="2" s="1"/>
  <c r="H195" i="2"/>
  <c r="M195" i="2" s="1"/>
  <c r="H194" i="2"/>
  <c r="M194" i="2" s="1"/>
  <c r="H193" i="2"/>
  <c r="M193" i="2" s="1"/>
  <c r="H192" i="2"/>
  <c r="M192" i="2" s="1"/>
  <c r="H191" i="2"/>
  <c r="M191" i="2" s="1"/>
  <c r="H190" i="2"/>
  <c r="M190" i="2" s="1"/>
  <c r="H189" i="2"/>
  <c r="M189" i="2" s="1"/>
  <c r="H185" i="2"/>
  <c r="M185" i="2" s="1"/>
  <c r="H184" i="2"/>
  <c r="M184" i="2" s="1"/>
  <c r="H183" i="2"/>
  <c r="M183" i="2" s="1"/>
  <c r="H182" i="2"/>
  <c r="M182" i="2" s="1"/>
  <c r="H181" i="2"/>
  <c r="M181" i="2" s="1"/>
  <c r="H179" i="2"/>
  <c r="M179" i="2" s="1"/>
  <c r="H178" i="2"/>
  <c r="M178" i="2" s="1"/>
  <c r="H177" i="2"/>
  <c r="M177" i="2" s="1"/>
  <c r="H176" i="2"/>
  <c r="M176" i="2" s="1"/>
  <c r="H170" i="2"/>
  <c r="M170" i="2" s="1"/>
  <c r="H168" i="2"/>
  <c r="M168" i="2" s="1"/>
  <c r="H167" i="2"/>
  <c r="M167" i="2" s="1"/>
  <c r="H166" i="2"/>
  <c r="M166" i="2" s="1"/>
  <c r="H162" i="2"/>
  <c r="M162" i="2" s="1"/>
  <c r="H158" i="2"/>
  <c r="M158" i="2" s="1"/>
  <c r="H157" i="2"/>
  <c r="M157" i="2" s="1"/>
  <c r="H156" i="2"/>
  <c r="M156" i="2" s="1"/>
  <c r="H155" i="2"/>
  <c r="M155" i="2" s="1"/>
  <c r="H153" i="2"/>
  <c r="M153" i="2" s="1"/>
  <c r="H151" i="2"/>
  <c r="M151" i="2" s="1"/>
  <c r="H150" i="2"/>
  <c r="M150" i="2" s="1"/>
  <c r="H147" i="2"/>
  <c r="M147" i="2" s="1"/>
  <c r="H146" i="2"/>
  <c r="M146" i="2" s="1"/>
  <c r="H145" i="2"/>
  <c r="M145" i="2" s="1"/>
  <c r="H143" i="2"/>
  <c r="M143" i="2" s="1"/>
  <c r="H142" i="2"/>
  <c r="M142" i="2" s="1"/>
  <c r="H141" i="2"/>
  <c r="M141" i="2" s="1"/>
  <c r="H140" i="2"/>
  <c r="M140" i="2" s="1"/>
  <c r="H139" i="2"/>
  <c r="M139" i="2" s="1"/>
  <c r="H138" i="2"/>
  <c r="M138" i="2" s="1"/>
  <c r="H135" i="2"/>
  <c r="M135" i="2" s="1"/>
  <c r="H129" i="2"/>
  <c r="M129" i="2" s="1"/>
  <c r="H123" i="2"/>
  <c r="M123" i="2" s="1"/>
  <c r="H122" i="2"/>
  <c r="M122" i="2" s="1"/>
  <c r="H121" i="2"/>
  <c r="M121" i="2" s="1"/>
  <c r="H118" i="2"/>
  <c r="M118" i="2" s="1"/>
  <c r="H117" i="2"/>
  <c r="M117" i="2" s="1"/>
  <c r="H116" i="2"/>
  <c r="M116" i="2" s="1"/>
  <c r="H115" i="2"/>
  <c r="M115" i="2" s="1"/>
  <c r="H114" i="2"/>
  <c r="M114" i="2" s="1"/>
  <c r="H113" i="2"/>
  <c r="M113" i="2" s="1"/>
  <c r="M112" i="2"/>
  <c r="H111" i="2"/>
  <c r="M111" i="2" s="1"/>
  <c r="H110" i="2"/>
  <c r="M110" i="2" s="1"/>
  <c r="H109" i="2"/>
  <c r="M109" i="2" s="1"/>
  <c r="H108" i="2"/>
  <c r="M108" i="2" s="1"/>
  <c r="H107" i="2"/>
  <c r="M107" i="2" s="1"/>
  <c r="H106" i="2"/>
  <c r="M106" i="2" s="1"/>
  <c r="H105" i="2"/>
  <c r="M105" i="2" s="1"/>
  <c r="H103" i="2"/>
  <c r="M103" i="2" s="1"/>
  <c r="H102" i="2"/>
  <c r="M102" i="2" s="1"/>
  <c r="H100" i="2"/>
  <c r="M100" i="2" s="1"/>
  <c r="H99" i="2"/>
  <c r="M99" i="2" s="1"/>
  <c r="H98" i="2"/>
  <c r="M98" i="2" s="1"/>
  <c r="H96" i="2"/>
  <c r="M96" i="2" s="1"/>
  <c r="H95" i="2"/>
  <c r="M95" i="2" s="1"/>
  <c r="H93" i="2"/>
  <c r="M93" i="2" s="1"/>
  <c r="H88" i="2"/>
  <c r="M88" i="2" s="1"/>
  <c r="H87" i="2"/>
  <c r="M87" i="2" s="1"/>
  <c r="H84" i="2"/>
  <c r="M84" i="2" s="1"/>
  <c r="H82" i="2"/>
  <c r="M82" i="2" s="1"/>
  <c r="H81" i="2"/>
  <c r="M81" i="2" s="1"/>
  <c r="H80" i="2"/>
  <c r="M80" i="2" s="1"/>
  <c r="H79" i="2"/>
  <c r="M79" i="2" s="1"/>
  <c r="H78" i="2"/>
  <c r="M78" i="2" s="1"/>
  <c r="H75" i="2"/>
  <c r="M75" i="2" s="1"/>
  <c r="H73" i="2"/>
  <c r="M73" i="2" s="1"/>
  <c r="H72" i="2"/>
  <c r="M72" i="2" s="1"/>
  <c r="H71" i="2"/>
  <c r="M71" i="2" s="1"/>
  <c r="H70" i="2"/>
  <c r="M70" i="2" s="1"/>
  <c r="H69" i="2"/>
  <c r="M69" i="2" s="1"/>
  <c r="H63" i="2"/>
  <c r="M63" i="2" s="1"/>
  <c r="H62" i="2"/>
  <c r="M62" i="2" s="1"/>
  <c r="H59" i="2"/>
  <c r="M59" i="2" s="1"/>
  <c r="H57" i="2"/>
  <c r="M57" i="2" s="1"/>
  <c r="H51" i="2"/>
  <c r="M51" i="2" s="1"/>
  <c r="H50" i="2"/>
  <c r="M50" i="2" s="1"/>
  <c r="H48" i="2"/>
  <c r="M48" i="2" s="1"/>
  <c r="H40" i="2"/>
  <c r="M40" i="2" s="1"/>
  <c r="H39" i="2"/>
  <c r="M39" i="2" s="1"/>
  <c r="H38" i="2"/>
  <c r="M38" i="2" s="1"/>
  <c r="H37" i="2"/>
  <c r="M37" i="2" s="1"/>
  <c r="H34" i="2"/>
  <c r="M34" i="2" s="1"/>
  <c r="H33" i="2"/>
  <c r="M33" i="2" s="1"/>
  <c r="H32" i="2"/>
  <c r="M32" i="2" s="1"/>
  <c r="H30" i="2"/>
  <c r="M30" i="2" s="1"/>
  <c r="H29" i="2"/>
  <c r="M29" i="2" s="1"/>
  <c r="H25" i="2"/>
  <c r="M25" i="2" s="1"/>
  <c r="H22" i="2"/>
  <c r="M22" i="2" s="1"/>
  <c r="H21" i="2"/>
  <c r="M21" i="2" s="1"/>
  <c r="H16" i="2"/>
  <c r="M16" i="2" s="1"/>
  <c r="H14" i="2"/>
  <c r="M14" i="2" s="1"/>
  <c r="H11" i="2"/>
  <c r="M11" i="2" s="1"/>
  <c r="H10" i="2"/>
  <c r="M10" i="2" s="1"/>
  <c r="H9" i="2"/>
  <c r="M9" i="2" s="1"/>
  <c r="H8" i="2"/>
  <c r="M8" i="2" s="1"/>
  <c r="H7" i="2"/>
  <c r="M7" i="2" s="1"/>
  <c r="H5" i="2"/>
  <c r="M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I23" authorId="0" shapeId="0" xr:uid="{34FA1E65-9FC2-4F58-A5F4-D7F207237A4E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сент 20 у сгк меньше на 40 тр, отправли им в полном объеме</t>
        </r>
      </text>
    </comment>
    <comment ref="N237" authorId="0" shapeId="0" xr:uid="{9D1F4BD5-3751-42B2-86F6-AD5CC531EED5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мае не учтена стоматология</t>
        </r>
      </text>
    </comment>
    <comment ref="D327" authorId="0" shapeId="0" xr:uid="{8625E19F-1E75-46A8-AA23-07B0EBD9268E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из-за мичурина 7 - нет бойко</t>
        </r>
      </text>
    </comment>
  </commentList>
</comments>
</file>

<file path=xl/sharedStrings.xml><?xml version="1.0" encoding="utf-8"?>
<sst xmlns="http://schemas.openxmlformats.org/spreadsheetml/2006/main" count="896" uniqueCount="429">
  <si>
    <t>Гкал</t>
  </si>
  <si>
    <t>Отопление</t>
  </si>
  <si>
    <t>№ п/п</t>
  </si>
  <si>
    <t>опу</t>
  </si>
  <si>
    <t>юр лица</t>
  </si>
  <si>
    <t>Адрес многоквартирного дома</t>
  </si>
  <si>
    <t>Площадь жилых помещений, кв.м.</t>
  </si>
  <si>
    <t>Среднее потребление на 2020, Гкал/кв.м.</t>
  </si>
  <si>
    <t xml:space="preserve">Гусинобродское ш, д.19,  </t>
  </si>
  <si>
    <t xml:space="preserve">Гусинобродское ш, д.19/1,  </t>
  </si>
  <si>
    <t xml:space="preserve">Гусинобродское ш, д.21,  </t>
  </si>
  <si>
    <t xml:space="preserve">Гусинобродское ш, д.23,  </t>
  </si>
  <si>
    <t xml:space="preserve">Гусинобродское ш, д.23/1,  </t>
  </si>
  <si>
    <t xml:space="preserve">Гусинобродское ш, д.25,  </t>
  </si>
  <si>
    <t xml:space="preserve">Гусинобродское ш, д.27,  </t>
  </si>
  <si>
    <t xml:space="preserve">Гусинобродское ш, д.29,  </t>
  </si>
  <si>
    <t>да</t>
  </si>
  <si>
    <t xml:space="preserve">Гусинобродское ш, д.33,  </t>
  </si>
  <si>
    <t xml:space="preserve">Дзержинского пр-кт, д.58,  </t>
  </si>
  <si>
    <t xml:space="preserve">Дзержинского пр-кт, д.67/1,  </t>
  </si>
  <si>
    <t xml:space="preserve">Дзержинского пр-кт, д.69,  </t>
  </si>
  <si>
    <t xml:space="preserve">Дзержинского пр-кт, д.69/1,  </t>
  </si>
  <si>
    <t xml:space="preserve">Дзержинского пр-кт, д.71а,  </t>
  </si>
  <si>
    <t xml:space="preserve">Дзержинского пр-кт, д.73,  </t>
  </si>
  <si>
    <t xml:space="preserve">Дзержинского пр-кт, д.81,  </t>
  </si>
  <si>
    <t xml:space="preserve">Дзержинского пр-кт, д.81/2,  </t>
  </si>
  <si>
    <t xml:space="preserve">Красный пр-кт, д.100/1,  </t>
  </si>
  <si>
    <t xml:space="preserve">Красный пр-кт, д.100/2,  </t>
  </si>
  <si>
    <t xml:space="preserve">Красный пр-кт, д.102/3,  </t>
  </si>
  <si>
    <t>до прибора</t>
  </si>
  <si>
    <t xml:space="preserve">Красный пр-кт, д.96,  </t>
  </si>
  <si>
    <t xml:space="preserve">ул.20 Партсъезда, д.11,  </t>
  </si>
  <si>
    <t xml:space="preserve">ул.9 Гвардейской Дивизии, д.1,  </t>
  </si>
  <si>
    <t xml:space="preserve">ул.9 Гвардейской Дивизии, д.11,  </t>
  </si>
  <si>
    <t xml:space="preserve">ул.9 Гвардейской Дивизии, д.12,  </t>
  </si>
  <si>
    <t xml:space="preserve">ул.9 Гвардейской Дивизии, д.13,  </t>
  </si>
  <si>
    <t xml:space="preserve">ул.9 Гвардейской Дивизии, д.14,  </t>
  </si>
  <si>
    <t xml:space="preserve">ул.9 Гвардейской Дивизии, д.15,  </t>
  </si>
  <si>
    <t xml:space="preserve">ул.9 Гвардейской Дивизии, д.16,  </t>
  </si>
  <si>
    <t xml:space="preserve">ул.9 Гвардейской Дивизии, д.21,  </t>
  </si>
  <si>
    <t xml:space="preserve">ул.9 Гвардейской Дивизии, д.22,  </t>
  </si>
  <si>
    <t xml:space="preserve">ул.9 Гвардейской Дивизии, д.24,  </t>
  </si>
  <si>
    <t xml:space="preserve">ул.9 Гвардейской Дивизии, д.26,  </t>
  </si>
  <si>
    <t xml:space="preserve">ул.9 Гвардейской Дивизии, д.3,  </t>
  </si>
  <si>
    <t xml:space="preserve">ул.9 Гвардейской Дивизии, д.4,  </t>
  </si>
  <si>
    <t xml:space="preserve">ул.9 Гвардейской Дивизии, д.5,  </t>
  </si>
  <si>
    <t xml:space="preserve">ул.9 Гвардейской Дивизии, д.7,  </t>
  </si>
  <si>
    <t xml:space="preserve">ул.Авиастроителей, д.13,  </t>
  </si>
  <si>
    <t xml:space="preserve">ул.Авиастроителей, д.15,  </t>
  </si>
  <si>
    <t xml:space="preserve">ул.Авиастроителей, д.2а,  </t>
  </si>
  <si>
    <t xml:space="preserve">ул.Авиастроителей, д.6,  </t>
  </si>
  <si>
    <t xml:space="preserve">ул.Авиастроителей, д.6а,  </t>
  </si>
  <si>
    <t xml:space="preserve">ул.Аэропорт, д.45,  </t>
  </si>
  <si>
    <t xml:space="preserve">ул.Аэропорт, д.56,  </t>
  </si>
  <si>
    <t xml:space="preserve">ул.Аэропорт, д.58,  </t>
  </si>
  <si>
    <t xml:space="preserve">ул.Аэропорт, д.7,  </t>
  </si>
  <si>
    <t xml:space="preserve">ул.Беловежская, д.10,  </t>
  </si>
  <si>
    <t xml:space="preserve">ул.Беловежская, д.12,  </t>
  </si>
  <si>
    <t xml:space="preserve">ул.Беловежская, д.8,  </t>
  </si>
  <si>
    <t xml:space="preserve">ул.Бурденко 2-я, д.16,  </t>
  </si>
  <si>
    <t xml:space="preserve">ул.Бурденко, д.31,  </t>
  </si>
  <si>
    <t xml:space="preserve">ул.Бурденко, д.9,  </t>
  </si>
  <si>
    <t xml:space="preserve">ул.Гоголя, д.4,  </t>
  </si>
  <si>
    <t xml:space="preserve">ул.Гоголя, д.6,  </t>
  </si>
  <si>
    <t xml:space="preserve">ул.Гоголя, д.9а,  </t>
  </si>
  <si>
    <t xml:space="preserve">ул.Депутатская, д.28,  </t>
  </si>
  <si>
    <t xml:space="preserve">ул.Депутатская, д.38,  </t>
  </si>
  <si>
    <t xml:space="preserve">ул.Достоевского, д.8,  </t>
  </si>
  <si>
    <t xml:space="preserve">ул.Забалуева, д.10,  </t>
  </si>
  <si>
    <t xml:space="preserve">ул.Забалуева, д.12,  </t>
  </si>
  <si>
    <t xml:space="preserve">ул.Забалуева, д.13,  </t>
  </si>
  <si>
    <t xml:space="preserve">ул.Забалуева, д.21,  </t>
  </si>
  <si>
    <t xml:space="preserve">ул.Забалуева, д.21/1,  </t>
  </si>
  <si>
    <t xml:space="preserve">ул.Забалуева, д.4,  </t>
  </si>
  <si>
    <t xml:space="preserve">ул.Забалуева, д.52,  </t>
  </si>
  <si>
    <t xml:space="preserve">ул.Забалуева, д.6,  </t>
  </si>
  <si>
    <t xml:space="preserve">ул.Забалуева, д.8,  </t>
  </si>
  <si>
    <t xml:space="preserve">ул.Забалуева, д.9,  </t>
  </si>
  <si>
    <t xml:space="preserve">ул.Киевская, д.10,  </t>
  </si>
  <si>
    <t xml:space="preserve">ул.Киевская, д.11,  </t>
  </si>
  <si>
    <t xml:space="preserve">ул.Киевская, д.12,  </t>
  </si>
  <si>
    <t xml:space="preserve">ул.Киевская, д.13,  </t>
  </si>
  <si>
    <t xml:space="preserve">ул.Киевская, д.14,  </t>
  </si>
  <si>
    <t xml:space="preserve">ул.Киевская, д.16,  </t>
  </si>
  <si>
    <t xml:space="preserve">ул.Киевская, д.17,  </t>
  </si>
  <si>
    <t xml:space="preserve">ул.Киевская, д.18/1,  </t>
  </si>
  <si>
    <t xml:space="preserve">ул.Киевская, д.2,  </t>
  </si>
  <si>
    <t xml:space="preserve">ул.Киевская, д.20,  </t>
  </si>
  <si>
    <t xml:space="preserve">ул.Киевская, д.22,  </t>
  </si>
  <si>
    <t xml:space="preserve">ул.Киевская, д.23,  </t>
  </si>
  <si>
    <t xml:space="preserve">ул.Киевская, д.24,  </t>
  </si>
  <si>
    <t xml:space="preserve">ул.Киевская, д.26,  </t>
  </si>
  <si>
    <t xml:space="preserve">ул.Киевская, д.28,  </t>
  </si>
  <si>
    <t xml:space="preserve">ул.Киевская, д.32,  </t>
  </si>
  <si>
    <t xml:space="preserve">ул.Киевская, д.34,  </t>
  </si>
  <si>
    <t>опу сгк</t>
  </si>
  <si>
    <t xml:space="preserve">ул.Киевская, д.8,  </t>
  </si>
  <si>
    <t xml:space="preserve">ул.Киевская, д.9,  </t>
  </si>
  <si>
    <t xml:space="preserve">ул.Колхидская, д.11,  </t>
  </si>
  <si>
    <t xml:space="preserve">ул.Колхидская, д.3,  </t>
  </si>
  <si>
    <t xml:space="preserve">ул.Колхидская, д.9,  </t>
  </si>
  <si>
    <t xml:space="preserve">ул.Кропоткина, д.111,  </t>
  </si>
  <si>
    <t xml:space="preserve">ул.Кропоткина, д.113,  </t>
  </si>
  <si>
    <t xml:space="preserve">ул.Кропоткина, д.115,  </t>
  </si>
  <si>
    <t xml:space="preserve">ул.Кропоткина, д.117,  </t>
  </si>
  <si>
    <t xml:space="preserve">ул.Кропоткина, д.118/2,  </t>
  </si>
  <si>
    <t xml:space="preserve">ул.Кропоткина, д.118/3,  </t>
  </si>
  <si>
    <t xml:space="preserve">ул.Кропоткина, д.118/4,  </t>
  </si>
  <si>
    <t xml:space="preserve">ул.Кропоткина, д.118/5,  </t>
  </si>
  <si>
    <t xml:space="preserve">ул.Кропоткина, д.118/6,  </t>
  </si>
  <si>
    <t xml:space="preserve">ул.Кропоткина, д.119/1,  </t>
  </si>
  <si>
    <t xml:space="preserve">ул.Кропоткина, д.120,  </t>
  </si>
  <si>
    <t xml:space="preserve">ул.Кропоткина, д.120/1,  </t>
  </si>
  <si>
    <t xml:space="preserve">ул.Кропоткина, д.124,  </t>
  </si>
  <si>
    <t xml:space="preserve">ул.Кропоткина, д.124/1,  </t>
  </si>
  <si>
    <t xml:space="preserve">ул.Кропоткина, д.125,  </t>
  </si>
  <si>
    <t xml:space="preserve">ул.Кропоткина, д.126,  </t>
  </si>
  <si>
    <t xml:space="preserve">ул.Кропоткина, д.127,  </t>
  </si>
  <si>
    <t xml:space="preserve">ул.Кропоткина, д.128,  </t>
  </si>
  <si>
    <t xml:space="preserve">ул.Кропоткина, д.128/1,  </t>
  </si>
  <si>
    <t xml:space="preserve">ул.Кропоткина, д.92/1,  </t>
  </si>
  <si>
    <t xml:space="preserve">ул.Курганская, д.22,  </t>
  </si>
  <si>
    <t xml:space="preserve">ул.Курганская, д.26,  </t>
  </si>
  <si>
    <t xml:space="preserve">ул.Курганская, д.30,  </t>
  </si>
  <si>
    <t xml:space="preserve">ул.Курганская, д.32,  </t>
  </si>
  <si>
    <t xml:space="preserve">ул.Курганская, д.34,  </t>
  </si>
  <si>
    <t xml:space="preserve">ул.Курганская, д.36,  </t>
  </si>
  <si>
    <t xml:space="preserve">ул.Курганская, д.38,  </t>
  </si>
  <si>
    <t xml:space="preserve">ул.Лазарева, д.26а,  </t>
  </si>
  <si>
    <t xml:space="preserve">ул.Лазарева, д.28а,  </t>
  </si>
  <si>
    <t xml:space="preserve">ул.Лазарева, д.34а,  </t>
  </si>
  <si>
    <t xml:space="preserve">ул.Лазарева, д.35,  </t>
  </si>
  <si>
    <t xml:space="preserve">ул.Линейная, д.225,  </t>
  </si>
  <si>
    <t xml:space="preserve">ул.Линейная, д.45,  </t>
  </si>
  <si>
    <t xml:space="preserve">ул.Линейная, д.45/3,  </t>
  </si>
  <si>
    <t xml:space="preserve">ул.Максима Горького, д.12,  </t>
  </si>
  <si>
    <t xml:space="preserve">ул.Мира, д.59/1,  </t>
  </si>
  <si>
    <t xml:space="preserve">ул.Мичурина, д.17,  </t>
  </si>
  <si>
    <t xml:space="preserve">ул.Мичурина, д.7,  </t>
  </si>
  <si>
    <t xml:space="preserve">ул.Мичурина, д.9,  </t>
  </si>
  <si>
    <t xml:space="preserve">ул.Невельского, д.1,  </t>
  </si>
  <si>
    <t xml:space="preserve">ул.Невельского, д.11,  </t>
  </si>
  <si>
    <t xml:space="preserve">ул.Невельского, д.13,  </t>
  </si>
  <si>
    <t xml:space="preserve">ул.Невельского, д.17,  </t>
  </si>
  <si>
    <t xml:space="preserve">ул.Невельского, д.25,  </t>
  </si>
  <si>
    <t xml:space="preserve">ул.Невельского, д.27,  </t>
  </si>
  <si>
    <t xml:space="preserve">ул.Невельского, д.5,  </t>
  </si>
  <si>
    <t xml:space="preserve">ул.Невельского, д.9,  </t>
  </si>
  <si>
    <t xml:space="preserve">ул.Новосибирская, д.11,  </t>
  </si>
  <si>
    <t xml:space="preserve">ул.Новосибирская, д.12,  </t>
  </si>
  <si>
    <t xml:space="preserve">ул.Новосибирская, д.13,  </t>
  </si>
  <si>
    <t xml:space="preserve">ул.Новосибирская, д.15,  </t>
  </si>
  <si>
    <t xml:space="preserve">ул.Новосибирская, д.16,  </t>
  </si>
  <si>
    <t xml:space="preserve">ул.Новосибирская, д.18,  </t>
  </si>
  <si>
    <t xml:space="preserve">ул.Новосибирская, д.19,  </t>
  </si>
  <si>
    <t xml:space="preserve">ул.Новосибирская, д.19/1,  </t>
  </si>
  <si>
    <t xml:space="preserve">ул.Новосибирская, д.21,  </t>
  </si>
  <si>
    <t xml:space="preserve">ул.Новосибирская, д.22,  </t>
  </si>
  <si>
    <t xml:space="preserve">ул.Новосибирская, д.23,  </t>
  </si>
  <si>
    <t xml:space="preserve">ул.Новосибирская, д.24,  </t>
  </si>
  <si>
    <t xml:space="preserve">ул.Новосибирская, д.25,  </t>
  </si>
  <si>
    <t xml:space="preserve">ул.Новосибирская, д.26,  </t>
  </si>
  <si>
    <t xml:space="preserve">ул.Новосибирская, д.5,  </t>
  </si>
  <si>
    <t xml:space="preserve">ул.Новосибирская, д.7,  </t>
  </si>
  <si>
    <t xml:space="preserve">ул.Новосибирская, д.9,  </t>
  </si>
  <si>
    <t xml:space="preserve">ул.Октябрьская, д.18,  </t>
  </si>
  <si>
    <t xml:space="preserve">ул.Оловозаводская, д.1/2,  </t>
  </si>
  <si>
    <t xml:space="preserve">ул.Оловозаводская, д.1/3,  </t>
  </si>
  <si>
    <t xml:space="preserve">ул.Оловозаводская, д.7,  </t>
  </si>
  <si>
    <t xml:space="preserve">ул.Оловозаводская, д.9,  </t>
  </si>
  <si>
    <t xml:space="preserve">ул.Оловозаводская, д.14,  </t>
  </si>
  <si>
    <t xml:space="preserve">ул.Оловозаводская, д.18,  </t>
  </si>
  <si>
    <t xml:space="preserve">ул.Оловозаводская, д.31,  </t>
  </si>
  <si>
    <t xml:space="preserve">ул.Оловозаводская, д.39,  </t>
  </si>
  <si>
    <t xml:space="preserve">ул.Оловозаводская, д.43,  </t>
  </si>
  <si>
    <t xml:space="preserve">ул.Ольховская 2-я, д.1,  </t>
  </si>
  <si>
    <t xml:space="preserve">ул.Ольховская 2-я, д.3,  </t>
  </si>
  <si>
    <t xml:space="preserve">ул.Орджоникидзе, д.35,  </t>
  </si>
  <si>
    <t xml:space="preserve">ул.Орджоникидзе, д.43,  </t>
  </si>
  <si>
    <t xml:space="preserve">ул.Пархоменко, д.100,  </t>
  </si>
  <si>
    <t xml:space="preserve">ул.Пархоменко, д.112,  </t>
  </si>
  <si>
    <t xml:space="preserve">ул.Пархоменко, д.114,  </t>
  </si>
  <si>
    <t xml:space="preserve">ул.Пархоменко, д.116,  </t>
  </si>
  <si>
    <t xml:space="preserve">ул.Пархоменко, д.118,  </t>
  </si>
  <si>
    <t xml:space="preserve">ул.Пархоменко, д.122,  </t>
  </si>
  <si>
    <t xml:space="preserve">ул.Пархоменко, д.124,  </t>
  </si>
  <si>
    <t xml:space="preserve">ул.Пархоменко, д.72,  </t>
  </si>
  <si>
    <t xml:space="preserve">ул.Пархоменко, д.74,  </t>
  </si>
  <si>
    <t xml:space="preserve">ул.Пархоменко, д.76,  </t>
  </si>
  <si>
    <t xml:space="preserve">ул.Пархоменко, д.78,  </t>
  </si>
  <si>
    <t xml:space="preserve">ул.Пархоменко, д.80,  </t>
  </si>
  <si>
    <t xml:space="preserve">ул.Пархоменко, д.82,  </t>
  </si>
  <si>
    <t xml:space="preserve">ул.Пархоменко, д.84,  </t>
  </si>
  <si>
    <t xml:space="preserve">ул.Пархоменко, д.86,  </t>
  </si>
  <si>
    <t xml:space="preserve">ул.Пархоменко, д.86/1,  </t>
  </si>
  <si>
    <t xml:space="preserve">ул.Пархоменко, д.92,  </t>
  </si>
  <si>
    <t xml:space="preserve">ул.Пархоменко, д.94,  </t>
  </si>
  <si>
    <t xml:space="preserve">ул.Пархоменко, д.96,  </t>
  </si>
  <si>
    <t xml:space="preserve">ул.Пархоменко, д.98,  </t>
  </si>
  <si>
    <t xml:space="preserve">ул.Пермская, д.59,  </t>
  </si>
  <si>
    <t xml:space="preserve">ул.Плахотного, д.76,  </t>
  </si>
  <si>
    <t xml:space="preserve">ул.Ползунова, д.33,  </t>
  </si>
  <si>
    <t xml:space="preserve">ул.Ползунова, д.3б,  </t>
  </si>
  <si>
    <t xml:space="preserve">ул.Полтавская, д.19,  </t>
  </si>
  <si>
    <t xml:space="preserve">ул.Полтавская, д.21,  </t>
  </si>
  <si>
    <t xml:space="preserve">ул.Полтавская, д.25,  </t>
  </si>
  <si>
    <t xml:space="preserve">ул.Полтавская, д.33,  </t>
  </si>
  <si>
    <t xml:space="preserve">ул.Полтавская, д.35,  </t>
  </si>
  <si>
    <t xml:space="preserve">ул.Полтавская, д.37,  </t>
  </si>
  <si>
    <t xml:space="preserve">ул.Полтавская, д.41,  </t>
  </si>
  <si>
    <t xml:space="preserve">ул.Полтавская, д.43,  </t>
  </si>
  <si>
    <t xml:space="preserve">ул.Полтавская, д.45,  </t>
  </si>
  <si>
    <t xml:space="preserve">ул.Полтавская, д.47,  </t>
  </si>
  <si>
    <t xml:space="preserve">ул.Полякова, д.1,  </t>
  </si>
  <si>
    <t xml:space="preserve">ул.Полякова, д.1а,  </t>
  </si>
  <si>
    <t xml:space="preserve">ул.Полякова, д.1б,  </t>
  </si>
  <si>
    <t xml:space="preserve">ул.Полякова, д.3,  </t>
  </si>
  <si>
    <t xml:space="preserve">ул.Рельсовая, д.2/2,  </t>
  </si>
  <si>
    <t xml:space="preserve">ул.Рельсовая, д.7,  </t>
  </si>
  <si>
    <t xml:space="preserve">ул.Рельсовая, д.8,  </t>
  </si>
  <si>
    <t xml:space="preserve">ул.Рельсовая, д.8/1,  </t>
  </si>
  <si>
    <t xml:space="preserve">ул.Республиканская, д.23,  </t>
  </si>
  <si>
    <t xml:space="preserve">ул.Связистов, д.1,  </t>
  </si>
  <si>
    <t xml:space="preserve">ул.Связистов, д.109,  </t>
  </si>
  <si>
    <t xml:space="preserve">ул.Связистов, д.11,  </t>
  </si>
  <si>
    <t xml:space="preserve">ул.Связистов, д.111,  </t>
  </si>
  <si>
    <t xml:space="preserve">ул.Связистов, д.113,  </t>
  </si>
  <si>
    <t xml:space="preserve">ул.Связистов, д.113/1,  </t>
  </si>
  <si>
    <t xml:space="preserve">ул.Связистов, д.121,  </t>
  </si>
  <si>
    <t xml:space="preserve">ул.Связистов, д.125,  </t>
  </si>
  <si>
    <t xml:space="preserve">ул.Связистов, д.127,  </t>
  </si>
  <si>
    <t xml:space="preserve">ул.Связистов, д.13,  </t>
  </si>
  <si>
    <t xml:space="preserve">ул.Связистов, д.139,  </t>
  </si>
  <si>
    <t xml:space="preserve">ул.Связистов, д.141,  </t>
  </si>
  <si>
    <t xml:space="preserve">ул.Связистов, д.143,  </t>
  </si>
  <si>
    <t xml:space="preserve">ул.Связистов, д.145,  </t>
  </si>
  <si>
    <t xml:space="preserve">ул.Связистов, д.151,  </t>
  </si>
  <si>
    <t xml:space="preserve">ул.Связистов, д.5,  </t>
  </si>
  <si>
    <t xml:space="preserve">ул.Связистов, д.7,  </t>
  </si>
  <si>
    <t xml:space="preserve">ул.Семьи Шамшиных, д.37а,  </t>
  </si>
  <si>
    <t xml:space="preserve">ул.Сибиряков-Гвардейцев, д.44/3,  </t>
  </si>
  <si>
    <t xml:space="preserve">ул.Сибиряков-Гвардейцев, д.44/4,  </t>
  </si>
  <si>
    <t xml:space="preserve">ул.Сибиряков-Гвардейцев, д.44/6,  </t>
  </si>
  <si>
    <t xml:space="preserve">ул.Советская, д.22а,  </t>
  </si>
  <si>
    <t xml:space="preserve">ул.Советская, д.32,  </t>
  </si>
  <si>
    <t xml:space="preserve">ул.Советская, д.44,  </t>
  </si>
  <si>
    <t xml:space="preserve">ул.Советская, д.46/2,  </t>
  </si>
  <si>
    <t xml:space="preserve">ул.Танкистов, д.11,  </t>
  </si>
  <si>
    <t xml:space="preserve">ул.Танкистов, д.11/1,  </t>
  </si>
  <si>
    <t xml:space="preserve">ул.Танкистов, д.17,  </t>
  </si>
  <si>
    <t xml:space="preserve">ул.Танкистов, д.21,  </t>
  </si>
  <si>
    <t xml:space="preserve">ул.Танкистов, д.21/1,  </t>
  </si>
  <si>
    <t xml:space="preserve">ул.Танкистов, д.21/2,  </t>
  </si>
  <si>
    <t xml:space="preserve">ул.Танкистов, д.3,  </t>
  </si>
  <si>
    <t xml:space="preserve">ул.Танкистов, д.5,  </t>
  </si>
  <si>
    <t xml:space="preserve">ул.Театральная, д.2,  </t>
  </si>
  <si>
    <t xml:space="preserve">ул.Театральная, д.2а,  </t>
  </si>
  <si>
    <t xml:space="preserve">ул.Театральная, д.3,  </t>
  </si>
  <si>
    <t xml:space="preserve">ул.Титова, д.196,  </t>
  </si>
  <si>
    <t xml:space="preserve">ул.Титова, д.198,  </t>
  </si>
  <si>
    <t xml:space="preserve">ул.Толбухина, д.27,  </t>
  </si>
  <si>
    <t xml:space="preserve">ул.Толбухина, д.27/1,  </t>
  </si>
  <si>
    <t xml:space="preserve">ул.Толбухина, д.27/2,  </t>
  </si>
  <si>
    <t xml:space="preserve">ул.Толбухина, д.29,  </t>
  </si>
  <si>
    <t xml:space="preserve">ул.Толбухина, д.31,  </t>
  </si>
  <si>
    <t xml:space="preserve">ул.Толбухина, д.35,  </t>
  </si>
  <si>
    <t xml:space="preserve">ул.Толбухина, д.35/2,  </t>
  </si>
  <si>
    <t xml:space="preserve">ул.Толбухина, д.35/3,  </t>
  </si>
  <si>
    <t xml:space="preserve">ул.Толбухина, д.37,  </t>
  </si>
  <si>
    <t xml:space="preserve">ул.Толбухина, д.41,  </t>
  </si>
  <si>
    <t xml:space="preserve">ул.Толбухина, д.41/1,  </t>
  </si>
  <si>
    <t xml:space="preserve">ул.Толбухина, д.41/2,  </t>
  </si>
  <si>
    <t xml:space="preserve">ул.Трикотажная, д.52,  </t>
  </si>
  <si>
    <t xml:space="preserve">ул.Трикотажная, д.61,  </t>
  </si>
  <si>
    <t xml:space="preserve">ул.Троллейная, д.130,  </t>
  </si>
  <si>
    <t xml:space="preserve">ул.Троллейная, д.132,  </t>
  </si>
  <si>
    <t xml:space="preserve">ул.Троллейная, д.136,  </t>
  </si>
  <si>
    <t xml:space="preserve">ул.Троллейная, д.144,  </t>
  </si>
  <si>
    <t xml:space="preserve">ул.Троллейная, д.148,  </t>
  </si>
  <si>
    <t xml:space="preserve">ул.Троллейная, д.152,  </t>
  </si>
  <si>
    <t xml:space="preserve">ул.Троллейная, д.154,  </t>
  </si>
  <si>
    <t xml:space="preserve">ул.Троллейная, д.158,  </t>
  </si>
  <si>
    <t xml:space="preserve">ул.Троллейная, д.18,  </t>
  </si>
  <si>
    <t xml:space="preserve">ул.Троллейная, д.24,  </t>
  </si>
  <si>
    <t xml:space="preserve">ул.Троллейная, д.26,  </t>
  </si>
  <si>
    <t xml:space="preserve">ул.Трудовая, д.14,  </t>
  </si>
  <si>
    <t xml:space="preserve">ул.Учительская, д.2,  </t>
  </si>
  <si>
    <t xml:space="preserve">ул.Фасадная, д.10,  </t>
  </si>
  <si>
    <t xml:space="preserve">ул.Фасадная, д.15,  </t>
  </si>
  <si>
    <t xml:space="preserve">ул.Фасадная, д.17,  </t>
  </si>
  <si>
    <t xml:space="preserve">ул.Фасадная, д.17/1,  </t>
  </si>
  <si>
    <t xml:space="preserve">ул.Фасадная, д.21,  </t>
  </si>
  <si>
    <t xml:space="preserve">ул.Фасадная, д.23,  </t>
  </si>
  <si>
    <t xml:space="preserve">ул.Фасадная, д.25,  </t>
  </si>
  <si>
    <t xml:space="preserve">ул.Фасадная, д.25/1,  </t>
  </si>
  <si>
    <t xml:space="preserve">ул.Фасадная, д.27,  </t>
  </si>
  <si>
    <t xml:space="preserve">ул.Фасадная, д.29,  </t>
  </si>
  <si>
    <t xml:space="preserve">ул.Филатова, д.10,  </t>
  </si>
  <si>
    <t xml:space="preserve">ул.Филатова, д.11,  </t>
  </si>
  <si>
    <t xml:space="preserve">ул.Филатова, д.12,  </t>
  </si>
  <si>
    <t xml:space="preserve">ул.Филатова, д.13,  </t>
  </si>
  <si>
    <t xml:space="preserve">ул.Филатова, д.14,  </t>
  </si>
  <si>
    <t xml:space="preserve">ул.Фрунзе, д.2,  </t>
  </si>
  <si>
    <t xml:space="preserve">ул.Хилокская, д.11,  </t>
  </si>
  <si>
    <t xml:space="preserve">ул.Хилокская, д.15,  </t>
  </si>
  <si>
    <t xml:space="preserve">ул.Хилокская, д.17,  </t>
  </si>
  <si>
    <t xml:space="preserve">ул.Хилокская, д.3/2,  </t>
  </si>
  <si>
    <t xml:space="preserve">ул.Чигорина, д.12,  </t>
  </si>
  <si>
    <t xml:space="preserve">ул.Чигорина, д.12/2,  </t>
  </si>
  <si>
    <t xml:space="preserve">ул.Чигорина, д.14,  </t>
  </si>
  <si>
    <t xml:space="preserve">ул.Чигорина, д.14/1,  </t>
  </si>
  <si>
    <t xml:space="preserve">ул.Чигорина, д.16,  </t>
  </si>
  <si>
    <t xml:space="preserve">ул.Чигорина, д.2,  </t>
  </si>
  <si>
    <t xml:space="preserve">ул.Чигорина, д.20,  </t>
  </si>
  <si>
    <t xml:space="preserve">ул.Чигорина, д.20/1,  </t>
  </si>
  <si>
    <t xml:space="preserve">ул.Чигорина, д.20/2,  </t>
  </si>
  <si>
    <t xml:space="preserve">ул.Чигорина, д.6,  </t>
  </si>
  <si>
    <t xml:space="preserve">ул.Широкая, д.111,  </t>
  </si>
  <si>
    <t xml:space="preserve">ул.Широкая, д.115,  </t>
  </si>
  <si>
    <t xml:space="preserve">ул.Широкая, д.119,  </t>
  </si>
  <si>
    <t xml:space="preserve">ул.Широкая, д.121,  </t>
  </si>
  <si>
    <t xml:space="preserve">ул.Широкая, д.123,  </t>
  </si>
  <si>
    <t xml:space="preserve">ул.Широкая, д.129,  </t>
  </si>
  <si>
    <t xml:space="preserve">ул.Широкая, д.129/1,  </t>
  </si>
  <si>
    <t xml:space="preserve">ул.Широкая, д.131/1,  </t>
  </si>
  <si>
    <t xml:space="preserve">ул.Широкая, д.133,  </t>
  </si>
  <si>
    <t xml:space="preserve">ул.Широкая, д.133/2,  </t>
  </si>
  <si>
    <t xml:space="preserve">ул.Широкая, д.135,  </t>
  </si>
  <si>
    <t xml:space="preserve">ул.Широкая, д.135/1,  </t>
  </si>
  <si>
    <t xml:space="preserve">ул.Широкая, д.135/3,  </t>
  </si>
  <si>
    <t xml:space="preserve">ул.Широкая, д.137,  </t>
  </si>
  <si>
    <t xml:space="preserve">ул.Широкая, д.137/1,  </t>
  </si>
  <si>
    <t xml:space="preserve">ул.Ядринцевская, д.35,  </t>
  </si>
  <si>
    <t xml:space="preserve">Чукотский 1-й пер., д.8,  </t>
  </si>
  <si>
    <t>Начисления за тепловую энергию, произведенные АО СИБЭКО ИКУ</t>
  </si>
  <si>
    <t>руб</t>
  </si>
  <si>
    <t>Начисления за коммунальные услуги, произведенные ИКУ собственникам жилых помещений, руб</t>
  </si>
  <si>
    <t>Разница между стоимость поставленной тепловой энергией и начислениями за коммунальные услуги, руб</t>
  </si>
  <si>
    <t>юрики</t>
  </si>
  <si>
    <t xml:space="preserve">ул.Невельского, д.19,  </t>
  </si>
  <si>
    <t>отнимается потребление общежития ПАО "НМЗ им.Кузьмина" площадью 717м2</t>
  </si>
  <si>
    <t>кор-ка по сибэко</t>
  </si>
  <si>
    <t>вычитают белов 6</t>
  </si>
  <si>
    <t>вычитают новосиб 22/1 магазин смешанных товаров</t>
  </si>
  <si>
    <t>вычитают часть поликлиники</t>
  </si>
  <si>
    <t>отнимают школу искусств</t>
  </si>
  <si>
    <t>поликилинка под 16 мкд, за исключ 2 помещ 115,70 кв.м., ост - под 14</t>
  </si>
  <si>
    <t>нет показ с дек 19</t>
  </si>
  <si>
    <t>площадь</t>
  </si>
  <si>
    <t>разница S</t>
  </si>
  <si>
    <t>разница Гкал в %</t>
  </si>
  <si>
    <t>разница среднего %</t>
  </si>
  <si>
    <t>снят</t>
  </si>
  <si>
    <t>не закл кочоян</t>
  </si>
  <si>
    <t>езомго 162,7</t>
  </si>
  <si>
    <t>езомго</t>
  </si>
  <si>
    <t>цми подвал</t>
  </si>
  <si>
    <t>пересчитала</t>
  </si>
  <si>
    <t>цбс больше, нет библ</t>
  </si>
  <si>
    <t>ими (пристройка)</t>
  </si>
  <si>
    <t>юр лица, + с нояб добавляется дзиио</t>
  </si>
  <si>
    <t xml:space="preserve">ул.Мичурина, д.27,  </t>
  </si>
  <si>
    <t>не раб с нояб 19, юр лица</t>
  </si>
  <si>
    <t>потребление 20</t>
  </si>
  <si>
    <t>среднее 21</t>
  </si>
  <si>
    <t>Начисления за коммунальные услуги, произведенные ИКУ собственникам жилых помещений, руб. = что начислили</t>
  </si>
  <si>
    <t>потребление 2021</t>
  </si>
  <si>
    <t>разница в корректировках</t>
  </si>
  <si>
    <t>подвал, не отпал</t>
  </si>
  <si>
    <t>среднее на 2022г., Гкал/кв.м.</t>
  </si>
  <si>
    <t>в пристройке, до прибора</t>
  </si>
  <si>
    <t>(кв58?)</t>
  </si>
  <si>
    <t>Карамзина, 34</t>
  </si>
  <si>
    <t>июль-дек</t>
  </si>
  <si>
    <t>Дзержинского пр-кт, д.40</t>
  </si>
  <si>
    <t>ул.Авиастроителей, д.2</t>
  </si>
  <si>
    <t>ул.Авиастроителей, д.8</t>
  </si>
  <si>
    <t>ул.Аэропорт, д.5</t>
  </si>
  <si>
    <t>ул.Аэропорт, д.51</t>
  </si>
  <si>
    <t>ул.Аэропорт, д.52</t>
  </si>
  <si>
    <t>ул.Аэропорт, д.53</t>
  </si>
  <si>
    <t>ул.Аэропорт, д.55</t>
  </si>
  <si>
    <t>ул.Аэропорт, д.57</t>
  </si>
  <si>
    <t>ул.Аэропорт, д.6</t>
  </si>
  <si>
    <t>ул.Гризодубовой, д.37/4</t>
  </si>
  <si>
    <t>ул.Державина, д.1</t>
  </si>
  <si>
    <t>ул.Ермака, д.1</t>
  </si>
  <si>
    <t>ул.Каменская, д.54</t>
  </si>
  <si>
    <t>ул.Крылова, д.2</t>
  </si>
  <si>
    <t>ул.Крылова, д.7</t>
  </si>
  <si>
    <t>ул.Ленина, д.13</t>
  </si>
  <si>
    <t>ул.Мира, д.39</t>
  </si>
  <si>
    <t>ул.Невельского, д.29</t>
  </si>
  <si>
    <t>ул.Оловозаводская, д.3</t>
  </si>
  <si>
    <t>ул.Плахотного, д.97/1</t>
  </si>
  <si>
    <t>ул.Потанинская, д.3</t>
  </si>
  <si>
    <t>ул.Романова, д.23</t>
  </si>
  <si>
    <t>ул.Сибиряков-Гвардейцев, д.44/2</t>
  </si>
  <si>
    <t>ул.Советская, д.13</t>
  </si>
  <si>
    <t>ул.Советская, д.17а</t>
  </si>
  <si>
    <t>ул.Советская, д.7</t>
  </si>
  <si>
    <t>ул.Спартака, д.4</t>
  </si>
  <si>
    <t>ул.Урицкого, д.13</t>
  </si>
  <si>
    <t>ул.Фабричная, д.2</t>
  </si>
  <si>
    <t>ул.Фабричная, д.6</t>
  </si>
  <si>
    <t>ул.Фабричная, д.6в</t>
  </si>
  <si>
    <t>ул.Юргинская 2-я, д.34а</t>
  </si>
  <si>
    <t>ул.Янтарная, д.49</t>
  </si>
  <si>
    <t>итого</t>
  </si>
  <si>
    <t>итого по МКД с централизованным ГВС</t>
  </si>
  <si>
    <t>экономия 12 МКД  с централизованным ГВС</t>
  </si>
  <si>
    <t>перерасход 313 МКД  с централизованным ГВС</t>
  </si>
  <si>
    <t>экономия 2 МКД с ВПУ</t>
  </si>
  <si>
    <t>итого МКД с ВПУ</t>
  </si>
  <si>
    <t>перерасход 41 МКД с ВПУ</t>
  </si>
  <si>
    <t>экономия по всем МКД  - 14 МКД</t>
  </si>
  <si>
    <t>перерасход по всем МКД  - 354 МКД</t>
  </si>
  <si>
    <t>ВСЕГО перерасчет по всем МКД</t>
  </si>
  <si>
    <t>Информация о перерасчете за коммунальную услугу по отоплению в МКД с централизованной ГВС, оборудованными ОПУ тепловой энергии, находящимся в управлении ЗАО "УК "СПАС-Дом" за 2021г.</t>
  </si>
  <si>
    <t>Информация о перерасчете за коммунальную услугу по отоплению в МКД с ВПУ, оборудованными ОПУ тепловой энергии, находящимся в управлении ЗАО "УК "СПАС-Дом" за 2021г.</t>
  </si>
  <si>
    <t>ул.Максима Горького, д.34</t>
  </si>
  <si>
    <t>ул.Советская, д.15</t>
  </si>
  <si>
    <t>ул.Советская, д.21</t>
  </si>
  <si>
    <t>ул.Урицкого, д.15</t>
  </si>
  <si>
    <t>ул.Фабричная, д.8</t>
  </si>
  <si>
    <t>ул.Фасадная, д.20</t>
  </si>
  <si>
    <t>ул.Щетинкина, д.23</t>
  </si>
  <si>
    <t>ул.Южная, д.40/3</t>
  </si>
  <si>
    <t>ул.Ермака,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</si>
</sst>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_р_."/>
    <numFmt numFmtId="165" formatCode="#,##0.00_р_."/>
    <numFmt numFmtId="166" formatCode="#,##0.0000\ _₽"/>
    <numFmt numFmtId="167" formatCode="#,##0.00\ _₽"/>
    <numFmt numFmtId="168" formatCode="#,##0.00000\ _₽"/>
    <numFmt numFmtId="169" formatCode="0.0000"/>
    <numFmt numFmtId="170" formatCode="#,##0.0000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114">
    <xf numFmtId="0" fontId="0" fillId="0" borderId="0" xfId="0"/>
    <xf numFmtId="165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3" fillId="3" borderId="2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3" borderId="0" xfId="0" applyFill="1"/>
    <xf numFmtId="0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0" fillId="2" borderId="0" xfId="0" applyFill="1"/>
    <xf numFmtId="164" fontId="6" fillId="3" borderId="1" xfId="4" applyNumberFormat="1" applyFont="1" applyFill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horizontal="center" vertical="center" wrapText="1"/>
    </xf>
    <xf numFmtId="165" fontId="5" fillId="3" borderId="1" xfId="4" applyNumberFormat="1" applyFont="1" applyFill="1" applyBorder="1" applyAlignment="1">
      <alignment horizontal="center" vertical="center" wrapText="1"/>
    </xf>
    <xf numFmtId="164" fontId="6" fillId="6" borderId="1" xfId="4" applyNumberFormat="1" applyFont="1" applyFill="1" applyBorder="1" applyAlignment="1">
      <alignment horizontal="center" vertical="center" wrapText="1"/>
    </xf>
    <xf numFmtId="165" fontId="5" fillId="3" borderId="0" xfId="4" applyNumberFormat="1" applyFont="1" applyFill="1" applyBorder="1" applyAlignment="1">
      <alignment horizontal="center" vertical="center" wrapText="1"/>
    </xf>
    <xf numFmtId="165" fontId="6" fillId="3" borderId="0" xfId="4" applyNumberFormat="1" applyFont="1" applyFill="1" applyBorder="1" applyAlignment="1">
      <alignment horizontal="center" vertical="center" wrapText="1"/>
    </xf>
    <xf numFmtId="168" fontId="3" fillId="3" borderId="0" xfId="0" applyNumberFormat="1" applyFont="1" applyFill="1" applyBorder="1" applyAlignment="1">
      <alignment horizontal="center" vertical="center" wrapText="1"/>
    </xf>
    <xf numFmtId="168" fontId="5" fillId="3" borderId="0" xfId="4" applyNumberFormat="1" applyFont="1" applyFill="1" applyBorder="1" applyAlignment="1">
      <alignment horizontal="center" vertical="center" wrapText="1"/>
    </xf>
    <xf numFmtId="164" fontId="6" fillId="4" borderId="1" xfId="4" applyNumberFormat="1" applyFont="1" applyFill="1" applyBorder="1" applyAlignment="1">
      <alignment horizontal="center" vertical="center" wrapText="1"/>
    </xf>
    <xf numFmtId="168" fontId="0" fillId="3" borderId="0" xfId="0" applyNumberFormat="1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1" xfId="0" applyFill="1" applyBorder="1" applyAlignment="1">
      <alignment horizontal="center" vertical="center"/>
    </xf>
    <xf numFmtId="4" fontId="0" fillId="4" borderId="0" xfId="0" applyNumberFormat="1" applyFill="1"/>
    <xf numFmtId="0" fontId="0" fillId="5" borderId="0" xfId="0" applyFill="1" applyAlignment="1">
      <alignment wrapText="1"/>
    </xf>
    <xf numFmtId="167" fontId="0" fillId="4" borderId="0" xfId="0" applyNumberFormat="1" applyFill="1" applyAlignment="1">
      <alignment wrapText="1"/>
    </xf>
    <xf numFmtId="4" fontId="0" fillId="4" borderId="0" xfId="0" applyNumberFormat="1" applyFill="1" applyAlignment="1">
      <alignment wrapText="1"/>
    </xf>
    <xf numFmtId="0" fontId="5" fillId="0" borderId="1" xfId="4" applyFont="1" applyFill="1" applyBorder="1" applyAlignment="1">
      <alignment horizontal="center" vertical="center" wrapText="1"/>
    </xf>
    <xf numFmtId="167" fontId="0" fillId="3" borderId="0" xfId="0" applyNumberFormat="1" applyFill="1"/>
    <xf numFmtId="167" fontId="0" fillId="0" borderId="0" xfId="0" applyNumberFormat="1"/>
    <xf numFmtId="0" fontId="6" fillId="0" borderId="1" xfId="4" applyFont="1" applyFill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 wrapText="1"/>
    </xf>
    <xf numFmtId="167" fontId="6" fillId="0" borderId="1" xfId="4" applyNumberFormat="1" applyFont="1" applyFill="1" applyBorder="1" applyAlignment="1">
      <alignment horizontal="center" vertical="center" wrapText="1"/>
    </xf>
    <xf numFmtId="165" fontId="6" fillId="0" borderId="1" xfId="4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/>
    <xf numFmtId="167" fontId="12" fillId="0" borderId="1" xfId="0" applyNumberFormat="1" applyFont="1" applyFill="1" applyBorder="1"/>
    <xf numFmtId="165" fontId="8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4" fontId="8" fillId="0" borderId="0" xfId="0" applyNumberFormat="1" applyFont="1" applyFill="1"/>
    <xf numFmtId="167" fontId="8" fillId="0" borderId="0" xfId="0" applyNumberFormat="1" applyFont="1" applyFill="1"/>
    <xf numFmtId="165" fontId="8" fillId="0" borderId="0" xfId="0" applyNumberFormat="1" applyFont="1" applyFill="1"/>
    <xf numFmtId="0" fontId="0" fillId="0" borderId="0" xfId="0" applyFill="1"/>
    <xf numFmtId="0" fontId="8" fillId="0" borderId="0" xfId="0" applyFont="1" applyFill="1" applyAlignment="1">
      <alignment wrapText="1"/>
    </xf>
    <xf numFmtId="166" fontId="8" fillId="0" borderId="0" xfId="0" applyNumberFormat="1" applyFont="1" applyFill="1"/>
    <xf numFmtId="169" fontId="0" fillId="3" borderId="0" xfId="0" applyNumberFormat="1" applyFill="1" applyAlignment="1">
      <alignment wrapText="1"/>
    </xf>
    <xf numFmtId="169" fontId="0" fillId="4" borderId="0" xfId="0" applyNumberFormat="1" applyFill="1" applyAlignment="1">
      <alignment wrapText="1"/>
    </xf>
    <xf numFmtId="169" fontId="0" fillId="4" borderId="0" xfId="0" applyNumberFormat="1" applyFill="1"/>
    <xf numFmtId="169" fontId="0" fillId="3" borderId="0" xfId="0" applyNumberFormat="1" applyFill="1"/>
    <xf numFmtId="169" fontId="0" fillId="0" borderId="0" xfId="0" applyNumberFormat="1"/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6" fillId="3" borderId="1" xfId="4" applyNumberFormat="1" applyFont="1" applyFill="1" applyBorder="1" applyAlignment="1">
      <alignment horizontal="center" vertical="center" wrapText="1"/>
    </xf>
    <xf numFmtId="2" fontId="5" fillId="3" borderId="1" xfId="4" applyNumberFormat="1" applyFont="1" applyFill="1" applyBorder="1" applyAlignment="1">
      <alignment horizontal="center" vertical="center" wrapText="1"/>
    </xf>
    <xf numFmtId="2" fontId="6" fillId="6" borderId="1" xfId="4" applyNumberFormat="1" applyFont="1" applyFill="1" applyBorder="1" applyAlignment="1">
      <alignment horizontal="center" vertical="center" wrapText="1"/>
    </xf>
    <xf numFmtId="2" fontId="6" fillId="0" borderId="1" xfId="4" applyNumberFormat="1" applyFont="1" applyFill="1" applyBorder="1" applyAlignment="1">
      <alignment horizontal="center" vertical="center" wrapText="1"/>
    </xf>
    <xf numFmtId="2" fontId="6" fillId="4" borderId="1" xfId="4" applyNumberFormat="1" applyFont="1" applyFill="1" applyBorder="1" applyAlignment="1">
      <alignment horizontal="center" vertical="center" wrapText="1"/>
    </xf>
    <xf numFmtId="2" fontId="5" fillId="6" borderId="1" xfId="4" applyNumberFormat="1" applyFont="1" applyFill="1" applyBorder="1" applyAlignment="1">
      <alignment horizontal="center" vertical="center" wrapText="1"/>
    </xf>
    <xf numFmtId="2" fontId="0" fillId="3" borderId="0" xfId="0" applyNumberFormat="1" applyFill="1"/>
    <xf numFmtId="168" fontId="0" fillId="4" borderId="1" xfId="0" applyNumberFormat="1" applyFill="1" applyBorder="1" applyAlignment="1">
      <alignment horizontal="center" vertical="center"/>
    </xf>
    <xf numFmtId="170" fontId="5" fillId="0" borderId="1" xfId="4" applyNumberFormat="1" applyFont="1" applyFill="1" applyBorder="1" applyAlignment="1">
      <alignment horizontal="center" vertical="center" wrapText="1"/>
    </xf>
    <xf numFmtId="170" fontId="6" fillId="0" borderId="1" xfId="4" applyNumberFormat="1" applyFont="1" applyFill="1" applyBorder="1" applyAlignment="1">
      <alignment horizontal="center" vertical="center" wrapText="1"/>
    </xf>
    <xf numFmtId="170" fontId="0" fillId="0" borderId="0" xfId="0" applyNumberFormat="1" applyFill="1"/>
    <xf numFmtId="165" fontId="11" fillId="3" borderId="0" xfId="4" applyNumberFormat="1" applyFont="1" applyFill="1" applyBorder="1" applyAlignment="1">
      <alignment horizontal="center" vertical="center" wrapText="1"/>
    </xf>
    <xf numFmtId="170" fontId="0" fillId="3" borderId="0" xfId="0" applyNumberFormat="1" applyFill="1"/>
    <xf numFmtId="170" fontId="0" fillId="3" borderId="1" xfId="0" applyNumberFormat="1" applyFill="1" applyBorder="1" applyAlignment="1">
      <alignment horizontal="center" vertical="center"/>
    </xf>
    <xf numFmtId="170" fontId="0" fillId="4" borderId="1" xfId="0" applyNumberFormat="1" applyFill="1" applyBorder="1" applyAlignment="1">
      <alignment horizontal="center" vertical="center"/>
    </xf>
    <xf numFmtId="168" fontId="5" fillId="0" borderId="0" xfId="4" applyNumberFormat="1" applyFont="1" applyFill="1" applyBorder="1" applyAlignment="1">
      <alignment horizontal="center" vertical="center" wrapText="1"/>
    </xf>
    <xf numFmtId="170" fontId="0" fillId="0" borderId="1" xfId="0" applyNumberFormat="1" applyFill="1" applyBorder="1" applyAlignment="1">
      <alignment horizontal="center" vertical="center"/>
    </xf>
    <xf numFmtId="4" fontId="0" fillId="0" borderId="0" xfId="0" applyNumberFormat="1" applyFill="1"/>
    <xf numFmtId="169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70" fontId="3" fillId="0" borderId="3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0" fillId="0" borderId="1" xfId="0" applyFill="1" applyBorder="1"/>
    <xf numFmtId="170" fontId="0" fillId="0" borderId="1" xfId="0" applyNumberForma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7" fontId="7" fillId="0" borderId="1" xfId="0" applyNumberFormat="1" applyFont="1" applyFill="1" applyBorder="1"/>
    <xf numFmtId="0" fontId="8" fillId="0" borderId="7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/>
    <xf numFmtId="166" fontId="12" fillId="0" borderId="0" xfId="0" applyNumberFormat="1" applyFont="1" applyFill="1"/>
    <xf numFmtId="167" fontId="12" fillId="0" borderId="0" xfId="0" applyNumberFormat="1" applyFont="1" applyFill="1"/>
  </cellXfs>
  <cellStyles count="5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_Лист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42"/>
  <sheetViews>
    <sheetView tabSelected="1" view="pageBreakPreview" zoomScale="85" zoomScaleNormal="100" zoomScaleSheetLayoutView="85" workbookViewId="0">
      <pane xSplit="4" ySplit="3" topLeftCell="E22" activePane="bottomRight" state="frozen"/>
      <selection pane="topRight" activeCell="G1" sqref="G1"/>
      <selection pane="bottomLeft" activeCell="A3" sqref="A3"/>
      <selection pane="bottomRight" activeCell="A2" sqref="A2:A3"/>
    </sheetView>
  </sheetViews>
  <sheetFormatPr defaultRowHeight="15" x14ac:dyDescent="0.25"/>
  <cols>
    <col min="1" max="1" width="10.140625" style="44" customWidth="1"/>
    <col min="2" max="3" width="9.140625" style="44" hidden="1" customWidth="1"/>
    <col min="4" max="4" width="32.85546875" style="44" customWidth="1"/>
    <col min="5" max="5" width="17.7109375" style="44" customWidth="1"/>
    <col min="6" max="6" width="18" style="46" customWidth="1"/>
    <col min="7" max="7" width="20.42578125" style="47" customWidth="1"/>
    <col min="8" max="8" width="18" style="47" customWidth="1"/>
    <col min="9" max="9" width="18" style="46" customWidth="1"/>
    <col min="10" max="10" width="14" style="48" customWidth="1"/>
    <col min="11" max="11" width="14" style="68" customWidth="1"/>
    <col min="12" max="12" width="26.5703125" style="22" customWidth="1"/>
    <col min="13" max="13" width="18" style="22" customWidth="1"/>
    <col min="14" max="14" width="15.7109375" style="56" customWidth="1"/>
    <col min="15" max="15" width="18" style="56" customWidth="1"/>
    <col min="16" max="16" width="11.28515625" style="70" customWidth="1"/>
    <col min="17" max="17" width="12.140625" style="6" customWidth="1"/>
    <col min="18" max="19" width="11.7109375" style="51" bestFit="1" customWidth="1"/>
    <col min="20" max="20" width="12.85546875" style="51" bestFit="1" customWidth="1"/>
    <col min="21" max="21" width="9.140625" style="26"/>
    <col min="22" max="25" width="9.140625" style="6"/>
  </cols>
  <sheetData>
    <row r="1" spans="1:25" ht="59.25" customHeight="1" x14ac:dyDescent="0.25">
      <c r="A1" s="101" t="s">
        <v>418</v>
      </c>
      <c r="B1" s="101"/>
      <c r="C1" s="101"/>
      <c r="D1" s="101"/>
      <c r="E1" s="101"/>
      <c r="F1" s="101"/>
      <c r="G1" s="101"/>
      <c r="H1" s="101"/>
    </row>
    <row r="2" spans="1:25" ht="102.75" customHeight="1" x14ac:dyDescent="0.25">
      <c r="A2" s="87" t="s">
        <v>2</v>
      </c>
      <c r="B2" s="87" t="s">
        <v>3</v>
      </c>
      <c r="C2" s="87" t="s">
        <v>4</v>
      </c>
      <c r="D2" s="87" t="s">
        <v>5</v>
      </c>
      <c r="E2" s="87" t="s">
        <v>366</v>
      </c>
      <c r="F2" s="88"/>
      <c r="G2" s="78" t="s">
        <v>365</v>
      </c>
      <c r="H2" s="86" t="s">
        <v>337</v>
      </c>
      <c r="I2" s="85" t="s">
        <v>341</v>
      </c>
      <c r="J2" s="81" t="s">
        <v>6</v>
      </c>
      <c r="K2" s="83" t="s">
        <v>369</v>
      </c>
    </row>
    <row r="3" spans="1:25" ht="63" customHeight="1" x14ac:dyDescent="0.25">
      <c r="A3" s="87"/>
      <c r="B3" s="87"/>
      <c r="C3" s="87"/>
      <c r="D3" s="87"/>
      <c r="E3" s="79" t="s">
        <v>0</v>
      </c>
      <c r="F3" s="80" t="s">
        <v>335</v>
      </c>
      <c r="G3" s="78" t="s">
        <v>1</v>
      </c>
      <c r="H3" s="86"/>
      <c r="I3" s="85"/>
      <c r="J3" s="82"/>
      <c r="K3" s="84"/>
      <c r="L3" s="19"/>
      <c r="M3" s="19" t="s">
        <v>367</v>
      </c>
      <c r="N3" s="57" t="s">
        <v>363</v>
      </c>
      <c r="O3" s="57" t="s">
        <v>348</v>
      </c>
      <c r="P3" s="71" t="s">
        <v>364</v>
      </c>
      <c r="Q3" s="6" t="s">
        <v>349</v>
      </c>
      <c r="R3" s="51" t="s">
        <v>350</v>
      </c>
      <c r="S3" s="51" t="s">
        <v>351</v>
      </c>
    </row>
    <row r="4" spans="1:25" s="4" customFormat="1" ht="15.75" customHeight="1" x14ac:dyDescent="0.25">
      <c r="A4" s="35">
        <v>1</v>
      </c>
      <c r="B4" s="35" t="s">
        <v>3</v>
      </c>
      <c r="C4" s="35"/>
      <c r="D4" s="35" t="s">
        <v>8</v>
      </c>
      <c r="E4" s="36">
        <v>830.33669999999995</v>
      </c>
      <c r="F4" s="37">
        <v>1228281.9099999999</v>
      </c>
      <c r="G4" s="38">
        <v>1092169.49</v>
      </c>
      <c r="H4" s="41">
        <f>F4-G4</f>
        <v>136112.41999999993</v>
      </c>
      <c r="I4" s="42">
        <v>136112.42000000001</v>
      </c>
      <c r="J4" s="43">
        <v>5524.8</v>
      </c>
      <c r="K4" s="66">
        <f>E4/J4/12</f>
        <v>1.2524385498117579E-2</v>
      </c>
      <c r="L4" s="20"/>
      <c r="M4" s="20">
        <f>H4-I4</f>
        <v>0</v>
      </c>
      <c r="N4" s="13">
        <v>732.82849999999996</v>
      </c>
      <c r="O4" s="15">
        <v>5514</v>
      </c>
      <c r="P4" s="72">
        <f>N4/12/O4</f>
        <v>1.1075270523515899E-2</v>
      </c>
      <c r="Q4" s="28">
        <f>J4-O4</f>
        <v>10.800000000000182</v>
      </c>
      <c r="R4" s="52">
        <f>E4/N4</f>
        <v>1.1330573251449692</v>
      </c>
      <c r="S4" s="52">
        <f>K4/P4</f>
        <v>1.1308423998786128</v>
      </c>
      <c r="T4" s="52">
        <f>R4-S4</f>
        <v>2.2149252663563601E-3</v>
      </c>
      <c r="U4" s="24"/>
    </row>
    <row r="5" spans="1:25" s="4" customFormat="1" ht="15.75" customHeight="1" x14ac:dyDescent="0.25">
      <c r="A5" s="35">
        <v>2</v>
      </c>
      <c r="B5" s="35" t="s">
        <v>3</v>
      </c>
      <c r="C5" s="35"/>
      <c r="D5" s="35" t="s">
        <v>9</v>
      </c>
      <c r="E5" s="36">
        <v>937.66700000000003</v>
      </c>
      <c r="F5" s="37">
        <v>1387099.36</v>
      </c>
      <c r="G5" s="38">
        <v>1209760.1299999999</v>
      </c>
      <c r="H5" s="41">
        <f t="shared" ref="H5:H13" si="0">F5-G5</f>
        <v>177339.23000000021</v>
      </c>
      <c r="I5" s="42">
        <v>177339.23</v>
      </c>
      <c r="J5" s="43">
        <v>5113.2</v>
      </c>
      <c r="K5" s="66">
        <f>E5/J5/12</f>
        <v>1.5281803306474747E-2</v>
      </c>
      <c r="L5" s="20"/>
      <c r="M5" s="20">
        <f t="shared" ref="M5:M68" si="1">H5-I5</f>
        <v>0</v>
      </c>
      <c r="N5" s="13">
        <v>813.61419999999998</v>
      </c>
      <c r="O5" s="15">
        <v>5113.2</v>
      </c>
      <c r="P5" s="72">
        <f t="shared" ref="P5:P11" si="2">N5/12/O5</f>
        <v>1.3260029596599649E-2</v>
      </c>
      <c r="Q5" s="28">
        <f t="shared" ref="Q5:Q67" si="3">J5-O5</f>
        <v>0</v>
      </c>
      <c r="R5" s="30">
        <f>E5/N5</f>
        <v>1.1524712818434093</v>
      </c>
      <c r="S5" s="30">
        <f>K5/P5</f>
        <v>1.1524712818434095</v>
      </c>
      <c r="T5" s="52">
        <f t="shared" ref="T5:T13" si="4">R5-S5</f>
        <v>0</v>
      </c>
      <c r="U5" s="24"/>
    </row>
    <row r="6" spans="1:25" s="4" customFormat="1" ht="15.75" customHeight="1" x14ac:dyDescent="0.25">
      <c r="A6" s="35">
        <v>3</v>
      </c>
      <c r="B6" s="35" t="s">
        <v>3</v>
      </c>
      <c r="C6" s="35"/>
      <c r="D6" s="35" t="s">
        <v>10</v>
      </c>
      <c r="E6" s="36">
        <v>652.34540000000004</v>
      </c>
      <c r="F6" s="37">
        <v>964771.27</v>
      </c>
      <c r="G6" s="38">
        <v>834882.54</v>
      </c>
      <c r="H6" s="41">
        <f>F6-G6</f>
        <v>129888.72999999998</v>
      </c>
      <c r="I6" s="42">
        <v>132094.84</v>
      </c>
      <c r="J6" s="43">
        <v>3737.3</v>
      </c>
      <c r="K6" s="66">
        <f>E6/12/J6</f>
        <v>1.4545826309546109E-2</v>
      </c>
      <c r="L6" s="17"/>
      <c r="M6" s="20">
        <f t="shared" si="1"/>
        <v>-2206.1100000000151</v>
      </c>
      <c r="N6" s="13">
        <v>562.30100000000004</v>
      </c>
      <c r="O6" s="15">
        <v>3741.3</v>
      </c>
      <c r="P6" s="72">
        <f t="shared" si="2"/>
        <v>1.2524634930817274E-2</v>
      </c>
      <c r="Q6" s="28">
        <f t="shared" si="3"/>
        <v>-4</v>
      </c>
      <c r="R6" s="4">
        <f>E6/N6</f>
        <v>1.1601355857450013</v>
      </c>
      <c r="S6" s="6">
        <f>K6/P6</f>
        <v>1.1613772688699795</v>
      </c>
      <c r="T6" s="52">
        <f t="shared" si="4"/>
        <v>-1.2416831249781879E-3</v>
      </c>
      <c r="U6" s="6"/>
      <c r="V6" s="6"/>
      <c r="W6" s="6"/>
      <c r="X6" s="6"/>
      <c r="Y6" s="6"/>
    </row>
    <row r="7" spans="1:25" s="4" customFormat="1" ht="15.75" customHeight="1" x14ac:dyDescent="0.25">
      <c r="A7" s="35">
        <v>4</v>
      </c>
      <c r="B7" s="35" t="s">
        <v>3</v>
      </c>
      <c r="C7" s="35"/>
      <c r="D7" s="35" t="s">
        <v>11</v>
      </c>
      <c r="E7" s="36">
        <v>635.26859999999999</v>
      </c>
      <c r="F7" s="37">
        <v>939755.97</v>
      </c>
      <c r="G7" s="38">
        <v>821710.13</v>
      </c>
      <c r="H7" s="41">
        <f t="shared" si="0"/>
        <v>118045.83999999997</v>
      </c>
      <c r="I7" s="42">
        <v>118045.84</v>
      </c>
      <c r="J7" s="43">
        <v>3909.4</v>
      </c>
      <c r="K7" s="66">
        <f t="shared" ref="K7:K11" si="5">E7/J7/12</f>
        <v>1.3541476952985111E-2</v>
      </c>
      <c r="L7" s="20"/>
      <c r="M7" s="20">
        <f t="shared" si="1"/>
        <v>0</v>
      </c>
      <c r="N7" s="13">
        <v>552.40629999999999</v>
      </c>
      <c r="O7" s="15">
        <v>3909.4</v>
      </c>
      <c r="P7" s="72">
        <f t="shared" si="2"/>
        <v>1.1775172234443479E-2</v>
      </c>
      <c r="Q7" s="28">
        <f t="shared" si="3"/>
        <v>0</v>
      </c>
      <c r="R7" s="52">
        <f t="shared" ref="R7:R11" si="6">E7/N7</f>
        <v>1.1500024529046826</v>
      </c>
      <c r="S7" s="52">
        <f t="shared" ref="S7:S11" si="7">K7/P7</f>
        <v>1.1500024529046824</v>
      </c>
      <c r="T7" s="52">
        <f t="shared" si="4"/>
        <v>0</v>
      </c>
      <c r="U7" s="24"/>
    </row>
    <row r="8" spans="1:25" s="5" customFormat="1" ht="15.75" customHeight="1" x14ac:dyDescent="0.25">
      <c r="A8" s="35">
        <v>5</v>
      </c>
      <c r="B8" s="35" t="s">
        <v>3</v>
      </c>
      <c r="C8" s="35"/>
      <c r="D8" s="35" t="s">
        <v>12</v>
      </c>
      <c r="E8" s="36">
        <v>941.22180000000003</v>
      </c>
      <c r="F8" s="37">
        <v>1392219.61</v>
      </c>
      <c r="G8" s="38">
        <v>1211650.1299999999</v>
      </c>
      <c r="H8" s="41">
        <f t="shared" si="0"/>
        <v>180569.48000000021</v>
      </c>
      <c r="I8" s="37">
        <v>180569.48</v>
      </c>
      <c r="J8" s="43">
        <v>5037.6000000000004</v>
      </c>
      <c r="K8" s="66">
        <f t="shared" si="5"/>
        <v>1.5569944020962361E-2</v>
      </c>
      <c r="L8" s="20"/>
      <c r="M8" s="20">
        <f t="shared" si="1"/>
        <v>0</v>
      </c>
      <c r="N8" s="13">
        <v>814.67169999999999</v>
      </c>
      <c r="O8" s="15">
        <v>5037.6000000000004</v>
      </c>
      <c r="P8" s="72">
        <f t="shared" si="2"/>
        <v>1.3476518249430944E-2</v>
      </c>
      <c r="Q8" s="28">
        <f t="shared" si="3"/>
        <v>0</v>
      </c>
      <c r="R8" s="52">
        <f t="shared" si="6"/>
        <v>1.1553387702064526</v>
      </c>
      <c r="S8" s="52">
        <f t="shared" si="7"/>
        <v>1.1553387702064524</v>
      </c>
      <c r="T8" s="52">
        <f t="shared" si="4"/>
        <v>0</v>
      </c>
      <c r="U8" s="29"/>
    </row>
    <row r="9" spans="1:25" s="4" customFormat="1" ht="15.75" customHeight="1" x14ac:dyDescent="0.25">
      <c r="A9" s="35">
        <v>6</v>
      </c>
      <c r="B9" s="35" t="s">
        <v>3</v>
      </c>
      <c r="C9" s="35"/>
      <c r="D9" s="35" t="s">
        <v>13</v>
      </c>
      <c r="E9" s="36">
        <v>1751.1087</v>
      </c>
      <c r="F9" s="37">
        <v>2591345.89</v>
      </c>
      <c r="G9" s="38">
        <v>2282956.0099999998</v>
      </c>
      <c r="H9" s="41">
        <f t="shared" si="0"/>
        <v>308389.88000000035</v>
      </c>
      <c r="I9" s="42">
        <v>308389.88</v>
      </c>
      <c r="J9" s="43">
        <v>11050</v>
      </c>
      <c r="K9" s="66">
        <f t="shared" si="5"/>
        <v>1.3205947963800905E-2</v>
      </c>
      <c r="L9" s="20"/>
      <c r="M9" s="20">
        <f t="shared" si="1"/>
        <v>0</v>
      </c>
      <c r="N9" s="13">
        <v>1535.3557000000001</v>
      </c>
      <c r="O9" s="15">
        <v>11047.2</v>
      </c>
      <c r="P9" s="72">
        <f t="shared" si="2"/>
        <v>1.1581786184131122E-2</v>
      </c>
      <c r="Q9" s="28">
        <f t="shared" si="3"/>
        <v>2.7999999999992724</v>
      </c>
      <c r="R9" s="52">
        <f t="shared" si="6"/>
        <v>1.1405231374071818</v>
      </c>
      <c r="S9" s="52">
        <f t="shared" si="7"/>
        <v>1.1402341360691963</v>
      </c>
      <c r="T9" s="52">
        <f t="shared" si="4"/>
        <v>2.8900133798548389E-4</v>
      </c>
      <c r="U9" s="24"/>
    </row>
    <row r="10" spans="1:25" s="4" customFormat="1" ht="15.75" customHeight="1" x14ac:dyDescent="0.25">
      <c r="A10" s="35">
        <v>7</v>
      </c>
      <c r="B10" s="35" t="s">
        <v>3</v>
      </c>
      <c r="C10" s="35"/>
      <c r="D10" s="35" t="s">
        <v>14</v>
      </c>
      <c r="E10" s="36">
        <v>934.47799999999995</v>
      </c>
      <c r="F10" s="37">
        <v>1382486</v>
      </c>
      <c r="G10" s="38">
        <v>1218836.3400000001</v>
      </c>
      <c r="H10" s="41">
        <f t="shared" si="0"/>
        <v>163649.65999999992</v>
      </c>
      <c r="I10" s="42">
        <v>163649.66</v>
      </c>
      <c r="J10" s="43">
        <v>5576.3</v>
      </c>
      <c r="K10" s="66">
        <f t="shared" si="5"/>
        <v>1.3965024598150506E-2</v>
      </c>
      <c r="L10" s="20"/>
      <c r="M10" s="20">
        <f t="shared" si="1"/>
        <v>0</v>
      </c>
      <c r="N10" s="13">
        <v>819.61720000000003</v>
      </c>
      <c r="O10" s="15">
        <v>5576.3</v>
      </c>
      <c r="P10" s="72">
        <f t="shared" si="2"/>
        <v>1.2248522018781868E-2</v>
      </c>
      <c r="Q10" s="28">
        <f t="shared" si="3"/>
        <v>0</v>
      </c>
      <c r="R10" s="52">
        <f t="shared" si="6"/>
        <v>1.1401395675932617</v>
      </c>
      <c r="S10" s="52">
        <f t="shared" si="7"/>
        <v>1.140139567593262</v>
      </c>
      <c r="T10" s="52">
        <f t="shared" si="4"/>
        <v>0</v>
      </c>
      <c r="U10" s="24"/>
    </row>
    <row r="11" spans="1:25" s="5" customFormat="1" ht="15.75" customHeight="1" x14ac:dyDescent="0.25">
      <c r="A11" s="35">
        <v>8</v>
      </c>
      <c r="B11" s="35" t="s">
        <v>3</v>
      </c>
      <c r="C11" s="35"/>
      <c r="D11" s="35" t="s">
        <v>15</v>
      </c>
      <c r="E11" s="36">
        <v>1382.4003</v>
      </c>
      <c r="F11" s="37">
        <v>2045135.29</v>
      </c>
      <c r="G11" s="38">
        <v>1788492.72</v>
      </c>
      <c r="H11" s="41">
        <f t="shared" si="0"/>
        <v>256642.57000000007</v>
      </c>
      <c r="I11" s="37">
        <v>256642.57</v>
      </c>
      <c r="J11" s="43">
        <v>8423.2000000000007</v>
      </c>
      <c r="K11" s="66">
        <f t="shared" si="5"/>
        <v>1.3676515457308386E-2</v>
      </c>
      <c r="L11" s="20"/>
      <c r="M11" s="20">
        <f t="shared" si="1"/>
        <v>0</v>
      </c>
      <c r="N11" s="13">
        <v>1202.9875999999999</v>
      </c>
      <c r="O11" s="15">
        <v>8423.2000000000007</v>
      </c>
      <c r="P11" s="72">
        <f t="shared" si="2"/>
        <v>1.1901529901541771E-2</v>
      </c>
      <c r="Q11" s="28">
        <f t="shared" si="3"/>
        <v>0</v>
      </c>
      <c r="R11" s="52">
        <f t="shared" si="6"/>
        <v>1.1491392762485666</v>
      </c>
      <c r="S11" s="52">
        <f t="shared" si="7"/>
        <v>1.1491392762485666</v>
      </c>
      <c r="T11" s="52">
        <f t="shared" si="4"/>
        <v>0</v>
      </c>
      <c r="U11" s="29"/>
    </row>
    <row r="12" spans="1:25" s="4" customFormat="1" ht="15.75" customHeight="1" x14ac:dyDescent="0.25">
      <c r="A12" s="35">
        <v>9</v>
      </c>
      <c r="B12" s="35" t="s">
        <v>3</v>
      </c>
      <c r="C12" s="35" t="s">
        <v>16</v>
      </c>
      <c r="D12" s="35" t="s">
        <v>17</v>
      </c>
      <c r="E12" s="36">
        <v>575.59280000000001</v>
      </c>
      <c r="F12" s="38">
        <v>852965.47</v>
      </c>
      <c r="G12" s="38">
        <v>1124583.1499999999</v>
      </c>
      <c r="H12" s="41">
        <f t="shared" si="0"/>
        <v>-271617.67999999993</v>
      </c>
      <c r="I12" s="42">
        <v>-271618.03999999998</v>
      </c>
      <c r="J12" s="43">
        <v>4599.1000000000004</v>
      </c>
      <c r="K12" s="66">
        <f>E12/12/J12</f>
        <v>1.0429446340950766E-2</v>
      </c>
      <c r="L12" s="17"/>
      <c r="M12" s="20">
        <f t="shared" si="1"/>
        <v>0.36000000004423782</v>
      </c>
      <c r="N12" s="58">
        <v>756.053</v>
      </c>
      <c r="O12" s="59">
        <v>4593.7</v>
      </c>
      <c r="P12" s="72">
        <f>N12/O12/12</f>
        <v>1.3715396448759534E-2</v>
      </c>
      <c r="Q12" s="28">
        <f>J12-O12</f>
        <v>5.4000000000005457</v>
      </c>
      <c r="R12" s="53">
        <f>N12/E12</f>
        <v>1.3135205999797079</v>
      </c>
      <c r="S12" s="53">
        <f>P12/K12</f>
        <v>1.3150646736544995</v>
      </c>
      <c r="T12" s="31">
        <f t="shared" si="4"/>
        <v>-1.5440736747915906E-3</v>
      </c>
    </row>
    <row r="13" spans="1:25" ht="15.75" customHeight="1" x14ac:dyDescent="0.25">
      <c r="A13" s="35">
        <v>10</v>
      </c>
      <c r="B13" s="35" t="s">
        <v>3</v>
      </c>
      <c r="C13" s="35" t="s">
        <v>16</v>
      </c>
      <c r="D13" s="35" t="s">
        <v>18</v>
      </c>
      <c r="E13" s="36">
        <v>624.00819999999999</v>
      </c>
      <c r="F13" s="38">
        <v>923593.28</v>
      </c>
      <c r="G13" s="38">
        <v>769103.04</v>
      </c>
      <c r="H13" s="41">
        <f t="shared" si="0"/>
        <v>154490.23999999999</v>
      </c>
      <c r="I13" s="37">
        <v>15490.24</v>
      </c>
      <c r="J13" s="43">
        <v>2916.4</v>
      </c>
      <c r="K13" s="66">
        <f>E13/12/J13</f>
        <v>1.7830435925570338E-2</v>
      </c>
      <c r="L13" s="17"/>
      <c r="M13" s="20">
        <f t="shared" si="1"/>
        <v>139000</v>
      </c>
      <c r="N13" s="13">
        <v>517.21569999999997</v>
      </c>
      <c r="O13" s="15">
        <v>2916.4</v>
      </c>
      <c r="P13" s="72">
        <f>N13/12/O13</f>
        <v>1.4778942646184791E-2</v>
      </c>
      <c r="Q13" s="28">
        <f t="shared" si="3"/>
        <v>0</v>
      </c>
      <c r="R13" s="33">
        <f>E13/N13</f>
        <v>1.2064757508327764</v>
      </c>
      <c r="S13" s="34">
        <f>K13/P13</f>
        <v>1.2064757508327766</v>
      </c>
      <c r="T13" s="52">
        <f t="shared" si="4"/>
        <v>0</v>
      </c>
      <c r="U13"/>
      <c r="V13"/>
      <c r="W13"/>
      <c r="X13"/>
      <c r="Y13"/>
    </row>
    <row r="14" spans="1:25" s="5" customFormat="1" ht="15.75" customHeight="1" x14ac:dyDescent="0.25">
      <c r="A14" s="35">
        <v>11</v>
      </c>
      <c r="B14" s="35" t="s">
        <v>3</v>
      </c>
      <c r="C14" s="35"/>
      <c r="D14" s="35" t="s">
        <v>19</v>
      </c>
      <c r="E14" s="36">
        <v>591.28459999999995</v>
      </c>
      <c r="F14" s="37">
        <v>874383.4</v>
      </c>
      <c r="G14" s="38">
        <v>828588.97</v>
      </c>
      <c r="H14" s="41">
        <f>F14-G14</f>
        <v>45794.430000000051</v>
      </c>
      <c r="I14" s="37">
        <v>45794.43</v>
      </c>
      <c r="J14" s="43">
        <v>3110.4</v>
      </c>
      <c r="K14" s="66">
        <f>E14/J14/12</f>
        <v>1.5841601294581616E-2</v>
      </c>
      <c r="L14" s="20"/>
      <c r="M14" s="20">
        <f t="shared" si="1"/>
        <v>0</v>
      </c>
      <c r="N14" s="13">
        <v>557.12710000000004</v>
      </c>
      <c r="O14" s="15">
        <v>3110.4</v>
      </c>
      <c r="P14" s="27">
        <f>N14/O14/12</f>
        <v>1.4926459083504802E-2</v>
      </c>
      <c r="Q14" s="28">
        <f t="shared" si="3"/>
        <v>0</v>
      </c>
      <c r="R14" s="4">
        <f t="shared" ref="R14:R15" si="8">N14/E14</f>
        <v>0.94223171041491705</v>
      </c>
      <c r="S14" s="4">
        <f t="shared" ref="S14:S15" si="9">P14/K14</f>
        <v>0.94223171041491716</v>
      </c>
      <c r="T14" s="4">
        <f t="shared" ref="T14" si="10">R14-S14</f>
        <v>0</v>
      </c>
      <c r="U14" s="29"/>
    </row>
    <row r="15" spans="1:25" s="4" customFormat="1" ht="15.75" customHeight="1" x14ac:dyDescent="0.25">
      <c r="A15" s="35">
        <v>12</v>
      </c>
      <c r="B15" s="35" t="s">
        <v>3</v>
      </c>
      <c r="C15" s="35" t="s">
        <v>16</v>
      </c>
      <c r="D15" s="35" t="s">
        <v>20</v>
      </c>
      <c r="E15" s="36">
        <v>962.22320000000002</v>
      </c>
      <c r="F15" s="38">
        <v>1424328.44</v>
      </c>
      <c r="G15" s="38">
        <v>1284850.93</v>
      </c>
      <c r="H15" s="41">
        <f>F15-G15</f>
        <v>139477.51</v>
      </c>
      <c r="I15" s="42">
        <v>139477.51</v>
      </c>
      <c r="J15" s="43">
        <v>5518.8</v>
      </c>
      <c r="K15" s="66">
        <f>E15/12/J15</f>
        <v>1.4529475006643955E-2</v>
      </c>
      <c r="L15" s="17"/>
      <c r="M15" s="20">
        <f t="shared" si="1"/>
        <v>0</v>
      </c>
      <c r="N15" s="13">
        <v>864.25559999999996</v>
      </c>
      <c r="O15" s="15">
        <v>5517.8</v>
      </c>
      <c r="P15" s="27">
        <f t="shared" ref="P15" si="11">N15/O15/12</f>
        <v>1.3052539055420637E-2</v>
      </c>
      <c r="Q15" s="28">
        <f t="shared" si="3"/>
        <v>1</v>
      </c>
      <c r="R15" s="4">
        <f t="shared" si="8"/>
        <v>0.89818620045744058</v>
      </c>
      <c r="S15" s="4">
        <f t="shared" si="9"/>
        <v>0.89834898022482212</v>
      </c>
      <c r="T15" s="53">
        <f>R15-S15</f>
        <v>-1.6277976738154898E-4</v>
      </c>
    </row>
    <row r="16" spans="1:25" s="4" customFormat="1" ht="15.75" x14ac:dyDescent="0.25">
      <c r="A16" s="35">
        <v>13</v>
      </c>
      <c r="B16" s="35" t="s">
        <v>3</v>
      </c>
      <c r="C16" s="35"/>
      <c r="D16" s="35" t="s">
        <v>21</v>
      </c>
      <c r="E16" s="36">
        <v>654.279</v>
      </c>
      <c r="F16" s="37">
        <v>968632.95</v>
      </c>
      <c r="G16" s="38">
        <v>827331.18</v>
      </c>
      <c r="H16" s="41">
        <f>F16-G16</f>
        <v>141301.7699999999</v>
      </c>
      <c r="I16" s="42">
        <v>141301.76999999999</v>
      </c>
      <c r="J16" s="43">
        <v>3184.6</v>
      </c>
      <c r="K16" s="66">
        <f>E16/J16/12</f>
        <v>1.7120910004396157E-2</v>
      </c>
      <c r="L16" s="20"/>
      <c r="M16" s="20">
        <f t="shared" si="1"/>
        <v>0</v>
      </c>
      <c r="N16" s="13">
        <v>556.50490000000002</v>
      </c>
      <c r="O16" s="15">
        <v>3184.6</v>
      </c>
      <c r="P16" s="72">
        <f>N16/12/O16</f>
        <v>1.4562396637986979E-2</v>
      </c>
      <c r="Q16" s="28">
        <f t="shared" si="3"/>
        <v>0</v>
      </c>
      <c r="R16" s="52">
        <f>E16/N16</f>
        <v>1.1756931520279514</v>
      </c>
      <c r="S16" s="52">
        <f>K16/P16</f>
        <v>1.1756931520279517</v>
      </c>
      <c r="T16" s="52">
        <f>R16-S16</f>
        <v>0</v>
      </c>
      <c r="U16" s="24"/>
    </row>
    <row r="17" spans="1:25" s="4" customFormat="1" ht="15.75" customHeight="1" x14ac:dyDescent="0.25">
      <c r="A17" s="35">
        <v>14</v>
      </c>
      <c r="B17" s="35" t="s">
        <v>3</v>
      </c>
      <c r="C17" s="35" t="s">
        <v>16</v>
      </c>
      <c r="D17" s="35" t="s">
        <v>22</v>
      </c>
      <c r="E17" s="36">
        <v>568.8999</v>
      </c>
      <c r="F17" s="38">
        <v>842280.23</v>
      </c>
      <c r="G17" s="38">
        <v>751044.15</v>
      </c>
      <c r="H17" s="41">
        <f t="shared" ref="H17:H20" si="12">F17-G17</f>
        <v>91236.079999999958</v>
      </c>
      <c r="I17" s="42">
        <v>91236.08</v>
      </c>
      <c r="J17" s="43">
        <v>2730.4</v>
      </c>
      <c r="K17" s="66">
        <f>E17/12/J17</f>
        <v>1.7363142762965134E-2</v>
      </c>
      <c r="L17" s="17" t="s">
        <v>353</v>
      </c>
      <c r="M17" s="20">
        <f t="shared" si="1"/>
        <v>0</v>
      </c>
      <c r="N17" s="16">
        <v>504.9907</v>
      </c>
      <c r="O17" s="15">
        <v>2729</v>
      </c>
      <c r="P17" s="27">
        <f t="shared" ref="P17:P20" si="13">N17/O17/12</f>
        <v>1.5420505069011848E-2</v>
      </c>
      <c r="Q17" s="28">
        <f t="shared" si="3"/>
        <v>1.4000000000000909</v>
      </c>
      <c r="R17" s="4">
        <f t="shared" ref="R17:R20" si="14">N17/E17</f>
        <v>0.88766178373383442</v>
      </c>
      <c r="S17" s="4">
        <f t="shared" ref="S17:S20" si="15">P17/K17</f>
        <v>0.88811716171009936</v>
      </c>
      <c r="T17" s="53">
        <f>R17-S17</f>
        <v>-4.5537797626493681E-4</v>
      </c>
    </row>
    <row r="18" spans="1:25" s="4" customFormat="1" ht="15.75" customHeight="1" x14ac:dyDescent="0.25">
      <c r="A18" s="35">
        <v>15</v>
      </c>
      <c r="B18" s="35" t="s">
        <v>3</v>
      </c>
      <c r="C18" s="35" t="s">
        <v>16</v>
      </c>
      <c r="D18" s="35" t="s">
        <v>23</v>
      </c>
      <c r="E18" s="36">
        <v>346.82459999999998</v>
      </c>
      <c r="F18" s="38">
        <v>513583.92</v>
      </c>
      <c r="G18" s="38">
        <v>404283</v>
      </c>
      <c r="H18" s="41">
        <f t="shared" si="12"/>
        <v>109300.91999999998</v>
      </c>
      <c r="I18" s="42">
        <v>109300.92</v>
      </c>
      <c r="J18" s="43">
        <v>1659.93</v>
      </c>
      <c r="K18" s="66">
        <f>E18/12/J18</f>
        <v>1.7411607718397764E-2</v>
      </c>
      <c r="L18" s="17"/>
      <c r="M18" s="20">
        <f>H18-I18</f>
        <v>0</v>
      </c>
      <c r="N18" s="58">
        <v>271.92540000000002</v>
      </c>
      <c r="O18" s="59">
        <v>1659.93</v>
      </c>
      <c r="P18" s="72">
        <f t="shared" si="13"/>
        <v>1.3651449157494595E-2</v>
      </c>
      <c r="Q18" s="28">
        <f t="shared" si="3"/>
        <v>0</v>
      </c>
      <c r="R18" s="53">
        <f t="shared" si="14"/>
        <v>0.78404300041000563</v>
      </c>
      <c r="S18" s="53">
        <f t="shared" si="15"/>
        <v>0.78404300041000563</v>
      </c>
      <c r="T18" s="31">
        <f t="shared" ref="T18:T19" si="16">R18-S18</f>
        <v>0</v>
      </c>
    </row>
    <row r="19" spans="1:25" ht="15.75" customHeight="1" x14ac:dyDescent="0.25">
      <c r="A19" s="35">
        <v>16</v>
      </c>
      <c r="B19" s="35" t="s">
        <v>3</v>
      </c>
      <c r="C19" s="35" t="s">
        <v>16</v>
      </c>
      <c r="D19" s="35" t="s">
        <v>24</v>
      </c>
      <c r="E19" s="36">
        <v>1175.4322999999999</v>
      </c>
      <c r="F19" s="38">
        <v>1739106.12</v>
      </c>
      <c r="G19" s="38">
        <v>1545636.75</v>
      </c>
      <c r="H19" s="41">
        <f t="shared" si="12"/>
        <v>193469.37000000011</v>
      </c>
      <c r="I19" s="37">
        <v>193516.92</v>
      </c>
      <c r="J19" s="43">
        <v>6532.42</v>
      </c>
      <c r="K19" s="66">
        <f>E19/12/J19</f>
        <v>1.4994855148117645E-2</v>
      </c>
      <c r="L19" s="17" t="s">
        <v>354</v>
      </c>
      <c r="M19" s="20">
        <f t="shared" si="1"/>
        <v>-47.549999999901047</v>
      </c>
      <c r="N19" s="16">
        <v>1039.2826</v>
      </c>
      <c r="O19" s="15">
        <v>6531.92</v>
      </c>
      <c r="P19" s="72">
        <f>N19/12/O19</f>
        <v>1.3259023890882517E-2</v>
      </c>
      <c r="Q19" s="28">
        <f t="shared" si="3"/>
        <v>0.5</v>
      </c>
      <c r="R19" s="4">
        <f>N19/E19</f>
        <v>0.88417053028064663</v>
      </c>
      <c r="S19" s="4">
        <f>P19/K19</f>
        <v>0.88423821103380029</v>
      </c>
      <c r="T19" s="52">
        <f t="shared" si="16"/>
        <v>-6.7680753153664952E-5</v>
      </c>
      <c r="U19"/>
      <c r="V19"/>
      <c r="W19"/>
      <c r="X19"/>
      <c r="Y19"/>
    </row>
    <row r="20" spans="1:25" s="4" customFormat="1" ht="15.75" customHeight="1" x14ac:dyDescent="0.25">
      <c r="A20" s="35">
        <v>17</v>
      </c>
      <c r="B20" s="35" t="s">
        <v>3</v>
      </c>
      <c r="C20" s="35" t="s">
        <v>16</v>
      </c>
      <c r="D20" s="35" t="s">
        <v>25</v>
      </c>
      <c r="E20" s="36">
        <v>728.15570000000002</v>
      </c>
      <c r="F20" s="38">
        <v>1077532.04</v>
      </c>
      <c r="G20" s="38">
        <v>958538.83</v>
      </c>
      <c r="H20" s="41">
        <f t="shared" si="12"/>
        <v>118993.21000000008</v>
      </c>
      <c r="I20" s="42">
        <v>118993.21</v>
      </c>
      <c r="J20" s="43">
        <v>3197.7</v>
      </c>
      <c r="K20" s="66">
        <f>E20/12/J20</f>
        <v>1.8976027040268528E-2</v>
      </c>
      <c r="L20" s="17"/>
      <c r="M20" s="20">
        <f t="shared" si="1"/>
        <v>0</v>
      </c>
      <c r="N20" s="13">
        <v>644.67570000000001</v>
      </c>
      <c r="O20" s="15">
        <v>3197.7</v>
      </c>
      <c r="P20" s="27">
        <f t="shared" si="13"/>
        <v>1.6800505050505052E-2</v>
      </c>
      <c r="Q20" s="28">
        <f t="shared" si="3"/>
        <v>0</v>
      </c>
      <c r="R20" s="4">
        <f t="shared" si="14"/>
        <v>0.88535419004479399</v>
      </c>
      <c r="S20" s="4">
        <f t="shared" si="15"/>
        <v>0.88535419004479399</v>
      </c>
      <c r="T20" s="4">
        <f t="shared" ref="T20:T34" si="17">R20-S20</f>
        <v>0</v>
      </c>
    </row>
    <row r="21" spans="1:25" s="4" customFormat="1" ht="15.75" customHeight="1" x14ac:dyDescent="0.25">
      <c r="A21" s="35">
        <v>18</v>
      </c>
      <c r="B21" s="35" t="s">
        <v>3</v>
      </c>
      <c r="C21" s="35"/>
      <c r="D21" s="35" t="s">
        <v>26</v>
      </c>
      <c r="E21" s="36">
        <v>1324.4069999999999</v>
      </c>
      <c r="F21" s="37">
        <v>1959759.43</v>
      </c>
      <c r="G21" s="38">
        <v>1813040.22</v>
      </c>
      <c r="H21" s="41">
        <f t="shared" ref="H21:H22" si="18">F21-G21</f>
        <v>146719.20999999996</v>
      </c>
      <c r="I21" s="42">
        <v>146719.21</v>
      </c>
      <c r="J21" s="43">
        <v>7368.8</v>
      </c>
      <c r="K21" s="66">
        <f t="shared" ref="K21:K22" si="19">E21/J21/12</f>
        <v>1.4977642221257191E-2</v>
      </c>
      <c r="L21" s="20"/>
      <c r="M21" s="20">
        <f t="shared" si="1"/>
        <v>0</v>
      </c>
      <c r="N21" s="13">
        <v>1218.9416000000001</v>
      </c>
      <c r="O21" s="15">
        <v>7367.5</v>
      </c>
      <c r="P21" s="72">
        <f t="shared" ref="P21:P30" si="20">N21/12/O21</f>
        <v>1.3787372469177696E-2</v>
      </c>
      <c r="Q21" s="28">
        <f t="shared" si="3"/>
        <v>1.3000000000001819</v>
      </c>
      <c r="R21" s="52">
        <f t="shared" ref="R21:R22" si="21">E21/N21</f>
        <v>1.0865221106573111</v>
      </c>
      <c r="S21" s="52">
        <f t="shared" ref="S21:S22" si="22">K21/P21</f>
        <v>1.0863304269715204</v>
      </c>
      <c r="T21" s="52">
        <f t="shared" si="17"/>
        <v>1.9168368579070005E-4</v>
      </c>
      <c r="U21" s="24"/>
    </row>
    <row r="22" spans="1:25" s="4" customFormat="1" ht="15.75" customHeight="1" x14ac:dyDescent="0.25">
      <c r="A22" s="35">
        <v>19</v>
      </c>
      <c r="B22" s="35" t="s">
        <v>3</v>
      </c>
      <c r="C22" s="35"/>
      <c r="D22" s="35" t="s">
        <v>27</v>
      </c>
      <c r="E22" s="36">
        <v>1351.5579</v>
      </c>
      <c r="F22" s="37">
        <v>1999817.77</v>
      </c>
      <c r="G22" s="38">
        <v>1868367.1</v>
      </c>
      <c r="H22" s="41">
        <f t="shared" si="18"/>
        <v>131450.66999999993</v>
      </c>
      <c r="I22" s="42">
        <v>131450.67000000001</v>
      </c>
      <c r="J22" s="43">
        <v>7458.3</v>
      </c>
      <c r="K22" s="66">
        <f t="shared" si="19"/>
        <v>1.5101273078315434E-2</v>
      </c>
      <c r="L22" s="20"/>
      <c r="M22" s="20">
        <f t="shared" si="1"/>
        <v>0</v>
      </c>
      <c r="N22" s="13">
        <v>1256.2574999999999</v>
      </c>
      <c r="O22" s="15">
        <v>7456.5</v>
      </c>
      <c r="P22" s="72">
        <f t="shared" si="20"/>
        <v>1.4039847783812781E-2</v>
      </c>
      <c r="Q22" s="28">
        <f t="shared" si="3"/>
        <v>1.8000000000001819</v>
      </c>
      <c r="R22" s="52">
        <f t="shared" si="21"/>
        <v>1.0758605620264954</v>
      </c>
      <c r="S22" s="52">
        <f t="shared" si="22"/>
        <v>1.0756009118365528</v>
      </c>
      <c r="T22" s="52">
        <f t="shared" si="17"/>
        <v>2.5965018994256184E-4</v>
      </c>
      <c r="U22" s="24"/>
    </row>
    <row r="23" spans="1:25" s="4" customFormat="1" ht="15.75" customHeight="1" x14ac:dyDescent="0.25">
      <c r="A23" s="35">
        <v>20</v>
      </c>
      <c r="B23" s="35" t="s">
        <v>3</v>
      </c>
      <c r="C23" s="35" t="s">
        <v>16</v>
      </c>
      <c r="D23" s="35" t="s">
        <v>28</v>
      </c>
      <c r="E23" s="36">
        <v>713.40700000000004</v>
      </c>
      <c r="F23" s="38">
        <v>1056806.1299999999</v>
      </c>
      <c r="G23" s="38">
        <v>948263.09</v>
      </c>
      <c r="H23" s="41">
        <f>F23-G23</f>
        <v>108543.03999999992</v>
      </c>
      <c r="I23" s="42">
        <v>108543.03999999999</v>
      </c>
      <c r="J23" s="43">
        <v>3884.9</v>
      </c>
      <c r="K23" s="66">
        <f>E23/12/J23</f>
        <v>1.530298935193527E-2</v>
      </c>
      <c r="L23" s="17"/>
      <c r="M23" s="20">
        <f t="shared" si="1"/>
        <v>0</v>
      </c>
      <c r="N23" s="13">
        <v>637.72439999999995</v>
      </c>
      <c r="O23" s="15">
        <v>3884.9</v>
      </c>
      <c r="P23" s="72">
        <f t="shared" si="20"/>
        <v>1.3679554171278538E-2</v>
      </c>
      <c r="Q23" s="28">
        <f t="shared" si="3"/>
        <v>0</v>
      </c>
      <c r="R23" s="33">
        <f>E23/N23</f>
        <v>1.1186760299590233</v>
      </c>
      <c r="S23" s="34">
        <f>K23/P23</f>
        <v>1.1186760299590233</v>
      </c>
      <c r="T23" s="52">
        <f t="shared" si="17"/>
        <v>0</v>
      </c>
    </row>
    <row r="24" spans="1:25" s="4" customFormat="1" ht="16.5" customHeight="1" x14ac:dyDescent="0.25">
      <c r="A24" s="35">
        <v>21</v>
      </c>
      <c r="B24" s="35" t="s">
        <v>3</v>
      </c>
      <c r="C24" s="35" t="s">
        <v>29</v>
      </c>
      <c r="D24" s="35" t="s">
        <v>30</v>
      </c>
      <c r="E24" s="36">
        <v>487.35969999999998</v>
      </c>
      <c r="F24" s="38">
        <v>721220.6</v>
      </c>
      <c r="G24" s="38">
        <v>584650.91</v>
      </c>
      <c r="H24" s="41">
        <f>F24-G24</f>
        <v>136569.68999999994</v>
      </c>
      <c r="I24" s="42">
        <v>136569.69</v>
      </c>
      <c r="J24" s="43">
        <v>2321.3000000000002</v>
      </c>
      <c r="K24" s="66">
        <f t="shared" ref="K24:K25" si="23">E24/J24/12</f>
        <v>1.7495932595241171E-2</v>
      </c>
      <c r="L24" s="20"/>
      <c r="M24" s="20">
        <f t="shared" si="1"/>
        <v>0</v>
      </c>
      <c r="N24" s="13">
        <v>392.96850000000001</v>
      </c>
      <c r="O24" s="15">
        <v>2316.5</v>
      </c>
      <c r="P24" s="72">
        <f t="shared" si="20"/>
        <v>1.4136574573710339E-2</v>
      </c>
      <c r="Q24" s="28">
        <f t="shared" si="3"/>
        <v>4.8000000000001819</v>
      </c>
      <c r="R24" s="52">
        <f t="shared" ref="R24:R25" si="24">E24/N24</f>
        <v>1.2402004231891359</v>
      </c>
      <c r="S24" s="52">
        <f t="shared" ref="S24:S25" si="25">K24/P24</f>
        <v>1.2376359282805469</v>
      </c>
      <c r="T24" s="52">
        <f t="shared" si="17"/>
        <v>2.5644949085890101E-3</v>
      </c>
      <c r="U24" s="24"/>
    </row>
    <row r="25" spans="1:25" s="4" customFormat="1" ht="15.75" customHeight="1" x14ac:dyDescent="0.25">
      <c r="A25" s="35">
        <v>22</v>
      </c>
      <c r="B25" s="35" t="s">
        <v>3</v>
      </c>
      <c r="C25" s="35"/>
      <c r="D25" s="35" t="s">
        <v>31</v>
      </c>
      <c r="E25" s="36">
        <v>1466.8974000000001</v>
      </c>
      <c r="F25" s="37">
        <v>2169729.9</v>
      </c>
      <c r="G25" s="38">
        <v>1920478.01</v>
      </c>
      <c r="H25" s="41">
        <f>F25-G25</f>
        <v>249251.8899999999</v>
      </c>
      <c r="I25" s="42">
        <v>249251.89</v>
      </c>
      <c r="J25" s="43">
        <v>9811.6</v>
      </c>
      <c r="K25" s="66">
        <f t="shared" si="23"/>
        <v>1.2458870112927555E-2</v>
      </c>
      <c r="L25" s="20"/>
      <c r="M25" s="20">
        <f t="shared" si="1"/>
        <v>0</v>
      </c>
      <c r="N25" s="13">
        <v>1291.8775000000001</v>
      </c>
      <c r="O25" s="15">
        <v>9811.6</v>
      </c>
      <c r="P25" s="72">
        <f t="shared" si="20"/>
        <v>1.0972365193580387E-2</v>
      </c>
      <c r="Q25" s="28">
        <f t="shared" si="3"/>
        <v>0</v>
      </c>
      <c r="R25" s="52">
        <f t="shared" si="24"/>
        <v>1.135477164049997</v>
      </c>
      <c r="S25" s="52">
        <f t="shared" si="25"/>
        <v>1.135477164049997</v>
      </c>
      <c r="T25" s="52">
        <f t="shared" si="17"/>
        <v>0</v>
      </c>
      <c r="U25" s="24"/>
    </row>
    <row r="26" spans="1:25" s="4" customFormat="1" ht="15.75" customHeight="1" x14ac:dyDescent="0.25">
      <c r="A26" s="35">
        <v>23</v>
      </c>
      <c r="B26" s="35" t="s">
        <v>3</v>
      </c>
      <c r="C26" s="35" t="s">
        <v>16</v>
      </c>
      <c r="D26" s="35" t="s">
        <v>32</v>
      </c>
      <c r="E26" s="36">
        <v>1375.097</v>
      </c>
      <c r="F26" s="38">
        <v>2034462.26</v>
      </c>
      <c r="G26" s="38">
        <v>1858466.56</v>
      </c>
      <c r="H26" s="41">
        <f t="shared" ref="H26:H27" si="26">F26-G26</f>
        <v>175995.69999999995</v>
      </c>
      <c r="I26" s="42">
        <v>175995.7</v>
      </c>
      <c r="J26" s="43">
        <v>9025.7999999999993</v>
      </c>
      <c r="K26" s="66">
        <f>E26/12/J26</f>
        <v>1.2695984474137103E-2</v>
      </c>
      <c r="L26" s="17"/>
      <c r="M26" s="20">
        <f t="shared" si="1"/>
        <v>0</v>
      </c>
      <c r="N26" s="13">
        <v>1249.4355</v>
      </c>
      <c r="O26" s="15">
        <v>9025.7999999999993</v>
      </c>
      <c r="P26" s="72">
        <f t="shared" si="20"/>
        <v>1.1535777991978552E-2</v>
      </c>
      <c r="Q26" s="28">
        <f t="shared" si="3"/>
        <v>0</v>
      </c>
      <c r="R26" s="33">
        <f>E26/N26</f>
        <v>1.1005746194981654</v>
      </c>
      <c r="S26" s="34">
        <f>K26/P26</f>
        <v>1.1005746194981652</v>
      </c>
      <c r="T26" s="52">
        <f t="shared" si="17"/>
        <v>0</v>
      </c>
    </row>
    <row r="27" spans="1:25" s="4" customFormat="1" ht="15.75" customHeight="1" x14ac:dyDescent="0.25">
      <c r="A27" s="35">
        <v>24</v>
      </c>
      <c r="B27" s="35" t="s">
        <v>3</v>
      </c>
      <c r="C27" s="35"/>
      <c r="D27" s="35" t="s">
        <v>33</v>
      </c>
      <c r="E27" s="36">
        <v>758.26390000000004</v>
      </c>
      <c r="F27" s="37">
        <v>1121987.5</v>
      </c>
      <c r="G27" s="38">
        <v>990739.48</v>
      </c>
      <c r="H27" s="41">
        <f t="shared" si="26"/>
        <v>131248.02000000002</v>
      </c>
      <c r="I27" s="42">
        <v>131248.01999999999</v>
      </c>
      <c r="J27" s="43">
        <v>5184.5</v>
      </c>
      <c r="K27" s="66">
        <f>E27/12/J27</f>
        <v>1.2187994663580545E-2</v>
      </c>
      <c r="L27" s="17"/>
      <c r="M27" s="20">
        <f t="shared" si="1"/>
        <v>0</v>
      </c>
      <c r="N27" s="13">
        <v>666.51139999999998</v>
      </c>
      <c r="O27" s="15">
        <v>5184.5</v>
      </c>
      <c r="P27" s="72">
        <f t="shared" si="20"/>
        <v>1.0713206030796927E-2</v>
      </c>
      <c r="Q27" s="28">
        <f t="shared" si="3"/>
        <v>0</v>
      </c>
      <c r="R27" s="4">
        <f>E27/N27</f>
        <v>1.1376608112029292</v>
      </c>
      <c r="S27" s="6">
        <f>K27/P27</f>
        <v>1.1376608112029292</v>
      </c>
      <c r="T27" s="52">
        <f t="shared" si="17"/>
        <v>0</v>
      </c>
      <c r="U27" s="6"/>
      <c r="V27" s="6"/>
      <c r="W27" s="6"/>
      <c r="X27" s="6"/>
      <c r="Y27" s="6"/>
    </row>
    <row r="28" spans="1:25" s="4" customFormat="1" ht="15.75" customHeight="1" x14ac:dyDescent="0.25">
      <c r="A28" s="35">
        <v>25</v>
      </c>
      <c r="B28" s="35" t="s">
        <v>3</v>
      </c>
      <c r="C28" s="35"/>
      <c r="D28" s="35" t="s">
        <v>34</v>
      </c>
      <c r="E28" s="36">
        <v>663.08960000000002</v>
      </c>
      <c r="F28" s="37">
        <v>980951.57</v>
      </c>
      <c r="G28" s="38">
        <v>871379.93</v>
      </c>
      <c r="H28" s="41">
        <f t="shared" ref="H28:H36" si="27">F28-G28</f>
        <v>109571.6399999999</v>
      </c>
      <c r="I28" s="42">
        <v>109571.64</v>
      </c>
      <c r="J28" s="43">
        <v>3888.6</v>
      </c>
      <c r="K28" s="66">
        <f t="shared" ref="K28:K30" si="28">E28/J28/12</f>
        <v>1.4210118465943186E-2</v>
      </c>
      <c r="L28" s="20"/>
      <c r="M28" s="20">
        <f t="shared" si="1"/>
        <v>0</v>
      </c>
      <c r="N28" s="13">
        <v>586.19640000000004</v>
      </c>
      <c r="O28" s="15">
        <v>3888.2</v>
      </c>
      <c r="P28" s="72">
        <f t="shared" si="20"/>
        <v>1.256357697649298E-2</v>
      </c>
      <c r="Q28" s="28">
        <f t="shared" si="3"/>
        <v>0.40000000000009095</v>
      </c>
      <c r="R28" s="30">
        <f t="shared" ref="R28:R30" si="29">E28/N28</f>
        <v>1.1311731017113036</v>
      </c>
      <c r="S28" s="30">
        <f t="shared" ref="S28:S30" si="30">K28/P28</f>
        <v>1.1310567438342567</v>
      </c>
      <c r="T28" s="52">
        <f t="shared" si="17"/>
        <v>1.1635787704689093E-4</v>
      </c>
      <c r="U28" s="24"/>
    </row>
    <row r="29" spans="1:25" s="4" customFormat="1" ht="15.75" customHeight="1" x14ac:dyDescent="0.25">
      <c r="A29" s="35">
        <v>26</v>
      </c>
      <c r="B29" s="35" t="s">
        <v>3</v>
      </c>
      <c r="C29" s="35"/>
      <c r="D29" s="35" t="s">
        <v>35</v>
      </c>
      <c r="E29" s="36">
        <v>388.25749999999999</v>
      </c>
      <c r="F29" s="37">
        <v>574360.6</v>
      </c>
      <c r="G29" s="38">
        <v>570559.62</v>
      </c>
      <c r="H29" s="41">
        <f t="shared" si="27"/>
        <v>3800.9799999999814</v>
      </c>
      <c r="I29" s="42">
        <v>3800.98</v>
      </c>
      <c r="J29" s="43">
        <v>2655.9</v>
      </c>
      <c r="K29" s="66">
        <f t="shared" si="28"/>
        <v>1.2182232639281096E-2</v>
      </c>
      <c r="L29" s="20"/>
      <c r="M29" s="20">
        <f t="shared" si="1"/>
        <v>-1.8644641386345029E-11</v>
      </c>
      <c r="N29" s="13">
        <v>383.75170000000003</v>
      </c>
      <c r="O29" s="15">
        <v>2655.9</v>
      </c>
      <c r="P29" s="72">
        <f t="shared" si="20"/>
        <v>1.2040855579401835E-2</v>
      </c>
      <c r="Q29" s="28">
        <f t="shared" si="3"/>
        <v>0</v>
      </c>
      <c r="R29" s="52">
        <f t="shared" si="29"/>
        <v>1.0117414463571106</v>
      </c>
      <c r="S29" s="52">
        <f t="shared" si="30"/>
        <v>1.0117414463571104</v>
      </c>
      <c r="T29" s="52">
        <f t="shared" si="17"/>
        <v>0</v>
      </c>
      <c r="U29" s="24"/>
    </row>
    <row r="30" spans="1:25" s="4" customFormat="1" ht="15.75" customHeight="1" x14ac:dyDescent="0.25">
      <c r="A30" s="35">
        <v>27</v>
      </c>
      <c r="B30" s="35" t="s">
        <v>3</v>
      </c>
      <c r="C30" s="35"/>
      <c r="D30" s="35" t="s">
        <v>36</v>
      </c>
      <c r="E30" s="36">
        <v>646.64959999999996</v>
      </c>
      <c r="F30" s="37">
        <v>956787.69</v>
      </c>
      <c r="G30" s="38">
        <v>856817.77</v>
      </c>
      <c r="H30" s="41">
        <f t="shared" si="27"/>
        <v>99969.919999999925</v>
      </c>
      <c r="I30" s="42">
        <v>101579.68</v>
      </c>
      <c r="J30" s="43">
        <v>3938.8</v>
      </c>
      <c r="K30" s="66">
        <f t="shared" si="28"/>
        <v>1.3681188856166005E-2</v>
      </c>
      <c r="L30" s="20"/>
      <c r="M30" s="20">
        <f t="shared" si="1"/>
        <v>-1609.7600000000675</v>
      </c>
      <c r="N30" s="13">
        <v>576.41179999999997</v>
      </c>
      <c r="O30" s="15">
        <v>3938.9</v>
      </c>
      <c r="P30" s="72">
        <f t="shared" si="20"/>
        <v>1.2194855585738826E-2</v>
      </c>
      <c r="Q30" s="28">
        <f t="shared" si="3"/>
        <v>-9.9999999999909051E-2</v>
      </c>
      <c r="R30" s="52">
        <f t="shared" si="29"/>
        <v>1.1218535082036836</v>
      </c>
      <c r="S30" s="52">
        <f t="shared" si="30"/>
        <v>1.1218819903177335</v>
      </c>
      <c r="T30" s="52">
        <f t="shared" si="17"/>
        <v>-2.8482114049932505E-5</v>
      </c>
      <c r="U30" s="24"/>
    </row>
    <row r="31" spans="1:25" s="4" customFormat="1" ht="15.75" customHeight="1" x14ac:dyDescent="0.25">
      <c r="A31" s="35">
        <v>28</v>
      </c>
      <c r="B31" s="35" t="s">
        <v>3</v>
      </c>
      <c r="C31" s="35"/>
      <c r="D31" s="35" t="s">
        <v>37</v>
      </c>
      <c r="E31" s="36">
        <v>3533.0774999999999</v>
      </c>
      <c r="F31" s="37">
        <v>5228322.1900000004</v>
      </c>
      <c r="G31" s="38">
        <v>4153398.53</v>
      </c>
      <c r="H31" s="41">
        <f>F31-G31</f>
        <v>1074923.6600000006</v>
      </c>
      <c r="I31" s="42">
        <v>1074923.6599999999</v>
      </c>
      <c r="J31" s="43">
        <v>20118.25</v>
      </c>
      <c r="K31" s="66">
        <f>E31/12/J31</f>
        <v>1.4634629006002011E-2</v>
      </c>
      <c r="L31" s="17"/>
      <c r="M31" s="20">
        <f t="shared" si="1"/>
        <v>0</v>
      </c>
      <c r="N31" s="13">
        <v>2793.88</v>
      </c>
      <c r="O31" s="15">
        <v>20119.849999999999</v>
      </c>
      <c r="P31" s="72">
        <f>N31/O31/12</f>
        <v>1.1571822520214284E-2</v>
      </c>
      <c r="Q31" s="28">
        <f t="shared" si="3"/>
        <v>-1.5999999999985448</v>
      </c>
      <c r="R31" s="4">
        <f>N31/E31</f>
        <v>0.79077801152111726</v>
      </c>
      <c r="S31" s="4">
        <f>P31/K31</f>
        <v>0.79071512612095618</v>
      </c>
      <c r="T31" s="52">
        <f t="shared" si="17"/>
        <v>6.288540016108346E-5</v>
      </c>
      <c r="U31" s="6"/>
      <c r="V31" s="6"/>
      <c r="W31" s="6"/>
      <c r="X31" s="6"/>
      <c r="Y31" s="6"/>
    </row>
    <row r="32" spans="1:25" s="4" customFormat="1" ht="15.75" customHeight="1" x14ac:dyDescent="0.25">
      <c r="A32" s="35">
        <v>29</v>
      </c>
      <c r="B32" s="35" t="s">
        <v>3</v>
      </c>
      <c r="C32" s="35"/>
      <c r="D32" s="35" t="s">
        <v>38</v>
      </c>
      <c r="E32" s="36">
        <v>2943.1662999999999</v>
      </c>
      <c r="F32" s="37">
        <v>4354424.47</v>
      </c>
      <c r="G32" s="38">
        <v>4196245.84</v>
      </c>
      <c r="H32" s="41">
        <f t="shared" si="27"/>
        <v>158178.62999999989</v>
      </c>
      <c r="I32" s="42">
        <v>158178.63</v>
      </c>
      <c r="J32" s="43">
        <v>19420.2</v>
      </c>
      <c r="K32" s="66">
        <f t="shared" ref="K32:K34" si="31">E32/J32/12</f>
        <v>1.2629316811018081E-2</v>
      </c>
      <c r="L32" s="20"/>
      <c r="M32" s="20">
        <f t="shared" si="1"/>
        <v>0</v>
      </c>
      <c r="N32" s="13">
        <v>2823.6824999999999</v>
      </c>
      <c r="O32" s="15">
        <v>19423.2</v>
      </c>
      <c r="P32" s="72">
        <f t="shared" ref="P32:P34" si="32">N32/12/O32</f>
        <v>1.2114732639317928E-2</v>
      </c>
      <c r="Q32" s="28">
        <f t="shared" si="3"/>
        <v>-3</v>
      </c>
      <c r="R32" s="52">
        <f t="shared" ref="R32:R34" si="33">E32/N32</f>
        <v>1.0423148849065007</v>
      </c>
      <c r="S32" s="52">
        <f t="shared" ref="S32:S34" si="34">K32/P32</f>
        <v>1.0424758999658059</v>
      </c>
      <c r="T32" s="52">
        <f t="shared" si="17"/>
        <v>-1.6101505930521398E-4</v>
      </c>
      <c r="U32" s="24"/>
    </row>
    <row r="33" spans="1:25" s="4" customFormat="1" ht="15.75" customHeight="1" x14ac:dyDescent="0.25">
      <c r="A33" s="35">
        <v>30</v>
      </c>
      <c r="B33" s="35" t="s">
        <v>3</v>
      </c>
      <c r="C33" s="35"/>
      <c r="D33" s="35" t="s">
        <v>39</v>
      </c>
      <c r="E33" s="36">
        <v>860.05269999999996</v>
      </c>
      <c r="F33" s="37">
        <v>1272529.32</v>
      </c>
      <c r="G33" s="38">
        <v>1143835.33</v>
      </c>
      <c r="H33" s="41">
        <f t="shared" si="27"/>
        <v>128693.98999999999</v>
      </c>
      <c r="I33" s="42">
        <v>128693.99</v>
      </c>
      <c r="J33" s="43">
        <v>5298.04</v>
      </c>
      <c r="K33" s="66">
        <f t="shared" si="31"/>
        <v>1.3527843944804744E-2</v>
      </c>
      <c r="L33" s="20"/>
      <c r="M33" s="20">
        <f t="shared" si="1"/>
        <v>0</v>
      </c>
      <c r="N33" s="13">
        <v>768.98680000000002</v>
      </c>
      <c r="O33" s="15">
        <v>5298.04</v>
      </c>
      <c r="P33" s="72">
        <f t="shared" si="32"/>
        <v>1.2095460459591346E-2</v>
      </c>
      <c r="Q33" s="28">
        <f t="shared" si="3"/>
        <v>0</v>
      </c>
      <c r="R33" s="52">
        <f t="shared" si="33"/>
        <v>1.118423229111345</v>
      </c>
      <c r="S33" s="52">
        <f t="shared" si="34"/>
        <v>1.1184232291113447</v>
      </c>
      <c r="T33" s="52">
        <f t="shared" si="17"/>
        <v>0</v>
      </c>
      <c r="U33" s="24"/>
    </row>
    <row r="34" spans="1:25" s="4" customFormat="1" ht="15.75" customHeight="1" x14ac:dyDescent="0.25">
      <c r="A34" s="35">
        <v>31</v>
      </c>
      <c r="B34" s="35" t="s">
        <v>3</v>
      </c>
      <c r="C34" s="35"/>
      <c r="D34" s="35" t="s">
        <v>40</v>
      </c>
      <c r="E34" s="36">
        <v>706.37149999999997</v>
      </c>
      <c r="F34" s="37">
        <v>1045167.8</v>
      </c>
      <c r="G34" s="38">
        <v>940683.12</v>
      </c>
      <c r="H34" s="41">
        <f t="shared" si="27"/>
        <v>104484.68000000005</v>
      </c>
      <c r="I34" s="42">
        <v>104484.68</v>
      </c>
      <c r="J34" s="43">
        <v>3943.2</v>
      </c>
      <c r="K34" s="66">
        <f t="shared" si="31"/>
        <v>1.4928051244336242E-2</v>
      </c>
      <c r="L34" s="20"/>
      <c r="M34" s="20">
        <f t="shared" si="1"/>
        <v>0</v>
      </c>
      <c r="N34" s="13">
        <v>632.74279999999999</v>
      </c>
      <c r="O34" s="15">
        <v>3943.2</v>
      </c>
      <c r="P34" s="72">
        <f t="shared" si="32"/>
        <v>1.3372024413336039E-2</v>
      </c>
      <c r="Q34" s="28">
        <f t="shared" si="3"/>
        <v>0</v>
      </c>
      <c r="R34" s="52">
        <f t="shared" si="33"/>
        <v>1.1163643426681424</v>
      </c>
      <c r="S34" s="52">
        <f t="shared" si="34"/>
        <v>1.1163643426681427</v>
      </c>
      <c r="T34" s="52">
        <f t="shared" si="17"/>
        <v>0</v>
      </c>
      <c r="U34" s="24"/>
    </row>
    <row r="35" spans="1:25" s="4" customFormat="1" ht="15.75" customHeight="1" x14ac:dyDescent="0.25">
      <c r="A35" s="35">
        <v>32</v>
      </c>
      <c r="B35" s="35" t="s">
        <v>3</v>
      </c>
      <c r="C35" s="35" t="s">
        <v>16</v>
      </c>
      <c r="D35" s="35" t="s">
        <v>41</v>
      </c>
      <c r="E35" s="36">
        <v>587.31949999999995</v>
      </c>
      <c r="F35" s="38">
        <v>868976.04</v>
      </c>
      <c r="G35" s="38">
        <v>778812.6</v>
      </c>
      <c r="H35" s="41">
        <f t="shared" si="27"/>
        <v>90163.440000000061</v>
      </c>
      <c r="I35" s="42">
        <v>90163.44</v>
      </c>
      <c r="J35" s="43">
        <v>3842.3</v>
      </c>
      <c r="K35" s="66">
        <f t="shared" ref="K35:K36" si="35">E35/12/J35</f>
        <v>1.273801932870069E-2</v>
      </c>
      <c r="L35" s="17"/>
      <c r="M35" s="20">
        <f t="shared" si="1"/>
        <v>0</v>
      </c>
      <c r="N35" s="13">
        <v>523.70000000000005</v>
      </c>
      <c r="O35" s="15">
        <v>3842.3</v>
      </c>
      <c r="P35" s="27">
        <f t="shared" ref="P35:P36" si="36">N35/O35/12</f>
        <v>1.1358214264025888E-2</v>
      </c>
      <c r="Q35" s="28">
        <f t="shared" si="3"/>
        <v>0</v>
      </c>
      <c r="R35" s="4">
        <f t="shared" ref="R35:R36" si="37">N35/E35</f>
        <v>0.89167820922002439</v>
      </c>
      <c r="S35" s="4">
        <f t="shared" ref="S35:S36" si="38">P35/K35</f>
        <v>0.89167820922002439</v>
      </c>
      <c r="T35" s="4">
        <f t="shared" ref="T35:T42" si="39">R35-S35</f>
        <v>0</v>
      </c>
    </row>
    <row r="36" spans="1:25" s="4" customFormat="1" ht="15.75" customHeight="1" x14ac:dyDescent="0.25">
      <c r="A36" s="35">
        <v>33</v>
      </c>
      <c r="B36" s="35" t="s">
        <v>3</v>
      </c>
      <c r="C36" s="35" t="s">
        <v>16</v>
      </c>
      <c r="D36" s="35" t="s">
        <v>42</v>
      </c>
      <c r="E36" s="36">
        <v>1760.0135</v>
      </c>
      <c r="F36" s="38">
        <v>2603622.16</v>
      </c>
      <c r="G36" s="38">
        <v>2009903.96</v>
      </c>
      <c r="H36" s="41">
        <f t="shared" si="27"/>
        <v>593718.20000000019</v>
      </c>
      <c r="I36" s="42">
        <v>593718.19999999995</v>
      </c>
      <c r="J36" s="43">
        <v>11000.5</v>
      </c>
      <c r="K36" s="66">
        <f t="shared" si="35"/>
        <v>1.3332829568352952E-2</v>
      </c>
      <c r="L36" s="17"/>
      <c r="M36" s="20">
        <f t="shared" si="1"/>
        <v>0</v>
      </c>
      <c r="N36" s="13">
        <v>1351.5769</v>
      </c>
      <c r="O36" s="15">
        <v>11000.5</v>
      </c>
      <c r="P36" s="27">
        <f t="shared" si="36"/>
        <v>1.0238753541505689E-2</v>
      </c>
      <c r="Q36" s="28">
        <f t="shared" si="3"/>
        <v>0</v>
      </c>
      <c r="R36" s="4">
        <f t="shared" si="37"/>
        <v>0.76793553003996839</v>
      </c>
      <c r="S36" s="4">
        <f t="shared" si="38"/>
        <v>0.76793553003996851</v>
      </c>
      <c r="T36" s="4">
        <f t="shared" si="39"/>
        <v>0</v>
      </c>
    </row>
    <row r="37" spans="1:25" s="4" customFormat="1" ht="15.75" customHeight="1" x14ac:dyDescent="0.25">
      <c r="A37" s="35">
        <v>34</v>
      </c>
      <c r="B37" s="35" t="s">
        <v>3</v>
      </c>
      <c r="C37" s="35"/>
      <c r="D37" s="35" t="s">
        <v>43</v>
      </c>
      <c r="E37" s="36">
        <v>1077.6397999999999</v>
      </c>
      <c r="F37" s="37">
        <v>1594225.14</v>
      </c>
      <c r="G37" s="38">
        <v>1380012.84</v>
      </c>
      <c r="H37" s="41">
        <f t="shared" ref="H37:H47" si="40">F37-G37</f>
        <v>214212.29999999981</v>
      </c>
      <c r="I37" s="42">
        <v>214212.3</v>
      </c>
      <c r="J37" s="43">
        <v>6844.5</v>
      </c>
      <c r="K37" s="66">
        <f>E37/J37/12</f>
        <v>1.312050795042248E-2</v>
      </c>
      <c r="L37" s="20"/>
      <c r="M37" s="20">
        <f t="shared" si="1"/>
        <v>0</v>
      </c>
      <c r="N37" s="13">
        <v>927.95489999999995</v>
      </c>
      <c r="O37" s="15">
        <v>6844.5</v>
      </c>
      <c r="P37" s="72">
        <f t="shared" ref="P37:P40" si="41">N37/12/O37</f>
        <v>1.1298060486522024E-2</v>
      </c>
      <c r="Q37" s="28">
        <f t="shared" si="3"/>
        <v>0</v>
      </c>
      <c r="R37" s="30">
        <f t="shared" ref="R37:R40" si="42">E37/N37</f>
        <v>1.1613062229640685</v>
      </c>
      <c r="S37" s="30">
        <f t="shared" ref="S37:S40" si="43">K37/P37</f>
        <v>1.1613062229640687</v>
      </c>
      <c r="T37" s="52">
        <f t="shared" si="39"/>
        <v>0</v>
      </c>
      <c r="U37" s="24"/>
    </row>
    <row r="38" spans="1:25" s="4" customFormat="1" ht="15.75" customHeight="1" x14ac:dyDescent="0.25">
      <c r="A38" s="35">
        <v>35</v>
      </c>
      <c r="B38" s="35" t="s">
        <v>3</v>
      </c>
      <c r="C38" s="35"/>
      <c r="D38" s="35" t="s">
        <v>44</v>
      </c>
      <c r="E38" s="36">
        <v>1028.2979</v>
      </c>
      <c r="F38" s="37">
        <v>1521311.69</v>
      </c>
      <c r="G38" s="38">
        <v>1350077.1</v>
      </c>
      <c r="H38" s="41">
        <f t="shared" si="40"/>
        <v>171234.58999999985</v>
      </c>
      <c r="I38" s="42">
        <v>171234.59</v>
      </c>
      <c r="J38" s="43">
        <v>6884.9</v>
      </c>
      <c r="K38" s="66">
        <f t="shared" ref="K38:K40" si="44">E38/J38/12</f>
        <v>1.244629430589648E-2</v>
      </c>
      <c r="L38" s="20"/>
      <c r="M38" s="20">
        <f t="shared" si="1"/>
        <v>0</v>
      </c>
      <c r="N38" s="13">
        <v>907.60910000000001</v>
      </c>
      <c r="O38" s="15">
        <v>6884.9</v>
      </c>
      <c r="P38" s="72">
        <f t="shared" si="41"/>
        <v>1.0985503299491156E-2</v>
      </c>
      <c r="Q38" s="28">
        <f t="shared" si="3"/>
        <v>0</v>
      </c>
      <c r="R38" s="52">
        <f t="shared" si="42"/>
        <v>1.1329744269862434</v>
      </c>
      <c r="S38" s="52">
        <f t="shared" si="43"/>
        <v>1.1329744269862434</v>
      </c>
      <c r="T38" s="52">
        <f t="shared" si="39"/>
        <v>0</v>
      </c>
      <c r="U38" s="24"/>
    </row>
    <row r="39" spans="1:25" s="4" customFormat="1" ht="15.75" x14ac:dyDescent="0.25">
      <c r="A39" s="35">
        <v>36</v>
      </c>
      <c r="B39" s="35" t="s">
        <v>3</v>
      </c>
      <c r="C39" s="35"/>
      <c r="D39" s="35" t="s">
        <v>45</v>
      </c>
      <c r="E39" s="36">
        <v>1247.8366000000001</v>
      </c>
      <c r="F39" s="37">
        <v>1845953.21</v>
      </c>
      <c r="G39" s="38">
        <v>1530250.76</v>
      </c>
      <c r="H39" s="41">
        <f t="shared" si="40"/>
        <v>315702.44999999995</v>
      </c>
      <c r="I39" s="42">
        <v>315702.45</v>
      </c>
      <c r="J39" s="43">
        <v>7622.6</v>
      </c>
      <c r="K39" s="66">
        <f t="shared" si="44"/>
        <v>1.3641852298865656E-2</v>
      </c>
      <c r="L39" s="20"/>
      <c r="M39" s="20">
        <f t="shared" si="1"/>
        <v>0</v>
      </c>
      <c r="N39" s="13">
        <v>1028.6420000000001</v>
      </c>
      <c r="O39" s="15">
        <v>7622.1</v>
      </c>
      <c r="P39" s="72">
        <f t="shared" si="41"/>
        <v>1.1246266339547719E-2</v>
      </c>
      <c r="Q39" s="28">
        <f t="shared" si="3"/>
        <v>0.5</v>
      </c>
      <c r="R39" s="52">
        <f t="shared" si="42"/>
        <v>1.2130912406843197</v>
      </c>
      <c r="S39" s="52">
        <f t="shared" si="43"/>
        <v>1.2130116686721006</v>
      </c>
      <c r="T39" s="52">
        <f t="shared" si="39"/>
        <v>7.957201221908683E-5</v>
      </c>
      <c r="U39" s="24"/>
    </row>
    <row r="40" spans="1:25" s="4" customFormat="1" ht="15.75" customHeight="1" x14ac:dyDescent="0.25">
      <c r="A40" s="35">
        <v>37</v>
      </c>
      <c r="B40" s="35" t="s">
        <v>3</v>
      </c>
      <c r="C40" s="35"/>
      <c r="D40" s="35" t="s">
        <v>46</v>
      </c>
      <c r="E40" s="36">
        <v>2086.2746999999999</v>
      </c>
      <c r="F40" s="37">
        <v>3086883.65</v>
      </c>
      <c r="G40" s="38">
        <v>2717626.48</v>
      </c>
      <c r="H40" s="41">
        <f t="shared" si="40"/>
        <v>369257.16999999993</v>
      </c>
      <c r="I40" s="42">
        <v>369257.17</v>
      </c>
      <c r="J40" s="43">
        <v>13909.7</v>
      </c>
      <c r="K40" s="66">
        <f t="shared" si="44"/>
        <v>1.2498919818543891E-2</v>
      </c>
      <c r="L40" s="20"/>
      <c r="M40" s="20">
        <f t="shared" si="1"/>
        <v>0</v>
      </c>
      <c r="N40" s="13">
        <v>1828.3237999999999</v>
      </c>
      <c r="O40" s="15">
        <v>13909.5</v>
      </c>
      <c r="P40" s="72">
        <f t="shared" si="41"/>
        <v>1.0953687527708878E-2</v>
      </c>
      <c r="Q40" s="28">
        <f t="shared" si="3"/>
        <v>0.2000000000007276</v>
      </c>
      <c r="R40" s="52">
        <f t="shared" si="42"/>
        <v>1.141086004568775</v>
      </c>
      <c r="S40" s="52">
        <f t="shared" si="43"/>
        <v>1.141069597514639</v>
      </c>
      <c r="T40" s="52">
        <f t="shared" si="39"/>
        <v>1.6407054135969545E-5</v>
      </c>
      <c r="U40" s="24"/>
    </row>
    <row r="41" spans="1:25" s="4" customFormat="1" ht="15.75" customHeight="1" x14ac:dyDescent="0.25">
      <c r="A41" s="35">
        <v>38</v>
      </c>
      <c r="B41" s="35" t="s">
        <v>3</v>
      </c>
      <c r="C41" s="35" t="s">
        <v>16</v>
      </c>
      <c r="D41" s="35" t="s">
        <v>47</v>
      </c>
      <c r="E41" s="36">
        <v>725.42060000000004</v>
      </c>
      <c r="F41" s="38">
        <v>1073443.67</v>
      </c>
      <c r="G41" s="38">
        <v>972208.27</v>
      </c>
      <c r="H41" s="41">
        <f t="shared" si="40"/>
        <v>101235.39999999991</v>
      </c>
      <c r="I41" s="42">
        <v>101239.91</v>
      </c>
      <c r="J41" s="38">
        <v>3867.1</v>
      </c>
      <c r="K41" s="66">
        <f>E41/12/J41</f>
        <v>1.5632312758052977E-2</v>
      </c>
      <c r="L41" s="18" t="s">
        <v>355</v>
      </c>
      <c r="M41" s="20">
        <f t="shared" si="1"/>
        <v>-4.5100000000966247</v>
      </c>
      <c r="N41" s="16">
        <v>654.28869999999995</v>
      </c>
      <c r="O41" s="14">
        <v>3868.4</v>
      </c>
      <c r="P41" s="72">
        <f t="shared" ref="P41:P43" si="45">N41/O41/12</f>
        <v>1.4094731241167752E-2</v>
      </c>
      <c r="Q41" s="28">
        <f t="shared" si="3"/>
        <v>-1.3000000000001819</v>
      </c>
      <c r="R41" s="4">
        <f t="shared" ref="R41:R43" si="46">N41/E41</f>
        <v>0.90194392053382533</v>
      </c>
      <c r="S41" s="4">
        <f t="shared" ref="S41:S43" si="47">P41/K41</f>
        <v>0.90164081664159768</v>
      </c>
      <c r="T41" s="52">
        <f t="shared" si="39"/>
        <v>3.0310389222765188E-4</v>
      </c>
    </row>
    <row r="42" spans="1:25" s="4" customFormat="1" ht="15.75" customHeight="1" x14ac:dyDescent="0.25">
      <c r="A42" s="35">
        <v>39</v>
      </c>
      <c r="B42" s="35" t="s">
        <v>3</v>
      </c>
      <c r="C42" s="35" t="s">
        <v>16</v>
      </c>
      <c r="D42" s="35" t="s">
        <v>48</v>
      </c>
      <c r="E42" s="36">
        <v>851.70100000000002</v>
      </c>
      <c r="F42" s="38">
        <v>1260840.8600000001</v>
      </c>
      <c r="G42" s="38">
        <v>1064549.67</v>
      </c>
      <c r="H42" s="41">
        <f t="shared" si="40"/>
        <v>196291.19000000018</v>
      </c>
      <c r="I42" s="42">
        <v>196291.19</v>
      </c>
      <c r="J42" s="38">
        <v>5384.9</v>
      </c>
      <c r="K42" s="66">
        <f t="shared" ref="K42:K44" si="48">E42/12/J42</f>
        <v>1.3180390226992763E-2</v>
      </c>
      <c r="L42" s="18"/>
      <c r="M42" s="20">
        <f t="shared" si="1"/>
        <v>0</v>
      </c>
      <c r="N42" s="58">
        <v>715.68979999999999</v>
      </c>
      <c r="O42" s="58">
        <v>5383.5</v>
      </c>
      <c r="P42" s="72">
        <f t="shared" si="45"/>
        <v>1.1078446487724838E-2</v>
      </c>
      <c r="Q42" s="28">
        <f t="shared" si="3"/>
        <v>1.3999999999996362</v>
      </c>
      <c r="R42" s="53">
        <f t="shared" si="46"/>
        <v>0.84030639860702283</v>
      </c>
      <c r="S42" s="53">
        <f t="shared" si="47"/>
        <v>0.84052492353653896</v>
      </c>
      <c r="T42" s="31">
        <f t="shared" si="39"/>
        <v>-2.1852492951612845E-4</v>
      </c>
    </row>
    <row r="43" spans="1:25" ht="15.75" customHeight="1" x14ac:dyDescent="0.25">
      <c r="A43" s="35">
        <v>40</v>
      </c>
      <c r="B43" s="35" t="s">
        <v>3</v>
      </c>
      <c r="C43" s="35" t="s">
        <v>16</v>
      </c>
      <c r="D43" s="35" t="s">
        <v>49</v>
      </c>
      <c r="E43" s="36">
        <v>477.37220000000002</v>
      </c>
      <c r="F43" s="38">
        <v>706848.31</v>
      </c>
      <c r="G43" s="38">
        <v>622989.37</v>
      </c>
      <c r="H43" s="41">
        <f t="shared" si="40"/>
        <v>83858.940000000061</v>
      </c>
      <c r="I43" s="37">
        <v>83858.94</v>
      </c>
      <c r="J43" s="38">
        <v>2034.7</v>
      </c>
      <c r="K43" s="66">
        <f t="shared" si="48"/>
        <v>1.9551293392965383E-2</v>
      </c>
      <c r="L43" s="18"/>
      <c r="M43" s="20">
        <f t="shared" si="1"/>
        <v>0</v>
      </c>
      <c r="N43" s="13">
        <v>418.95949999999999</v>
      </c>
      <c r="O43" s="14">
        <v>2034.7</v>
      </c>
      <c r="P43" s="27">
        <f t="shared" si="45"/>
        <v>1.7158938254615747E-2</v>
      </c>
      <c r="Q43" s="28">
        <f t="shared" si="3"/>
        <v>0</v>
      </c>
      <c r="R43" s="4">
        <f t="shared" si="46"/>
        <v>0.87763698849660698</v>
      </c>
      <c r="S43" s="4">
        <f t="shared" si="47"/>
        <v>0.87763698849660698</v>
      </c>
      <c r="T43" s="4">
        <f t="shared" ref="T43:T52" si="49">R43-S43</f>
        <v>0</v>
      </c>
      <c r="U43"/>
      <c r="V43"/>
      <c r="W43"/>
      <c r="X43"/>
      <c r="Y43"/>
    </row>
    <row r="44" spans="1:25" s="4" customFormat="1" ht="15.75" customHeight="1" x14ac:dyDescent="0.25">
      <c r="A44" s="35">
        <v>41</v>
      </c>
      <c r="B44" s="35" t="s">
        <v>3</v>
      </c>
      <c r="C44" s="35" t="s">
        <v>16</v>
      </c>
      <c r="D44" s="35" t="s">
        <v>50</v>
      </c>
      <c r="E44" s="36">
        <v>1121.7324000000001</v>
      </c>
      <c r="F44" s="38">
        <v>1659407.56</v>
      </c>
      <c r="G44" s="38">
        <v>1469714.04</v>
      </c>
      <c r="H44" s="41">
        <f t="shared" si="40"/>
        <v>189693.52000000002</v>
      </c>
      <c r="I44" s="42">
        <v>189693.52</v>
      </c>
      <c r="J44" s="38">
        <v>4842.8999999999996</v>
      </c>
      <c r="K44" s="66">
        <f t="shared" si="48"/>
        <v>1.9302009126762894E-2</v>
      </c>
      <c r="L44" s="18"/>
      <c r="M44" s="20">
        <f t="shared" si="1"/>
        <v>0</v>
      </c>
      <c r="N44" s="13">
        <v>988.6345</v>
      </c>
      <c r="O44" s="14">
        <v>4842</v>
      </c>
      <c r="P44" s="72">
        <f t="shared" ref="P44:P50" si="50">N44/12/O44</f>
        <v>1.7014912914773507E-2</v>
      </c>
      <c r="Q44" s="28">
        <f t="shared" si="3"/>
        <v>0.8999999999996362</v>
      </c>
      <c r="R44" s="33">
        <f t="shared" ref="R44:R47" si="51">E44/N44</f>
        <v>1.1346280147010852</v>
      </c>
      <c r="S44" s="34">
        <f t="shared" ref="S44:S47" si="52">K44/P44</f>
        <v>1.1344171564935588</v>
      </c>
      <c r="T44" s="52">
        <f t="shared" si="49"/>
        <v>2.1085820752642093E-4</v>
      </c>
    </row>
    <row r="45" spans="1:25" s="4" customFormat="1" ht="15.75" customHeight="1" x14ac:dyDescent="0.25">
      <c r="A45" s="35">
        <v>42</v>
      </c>
      <c r="B45" s="35" t="s">
        <v>3</v>
      </c>
      <c r="C45" s="35"/>
      <c r="D45" s="35" t="s">
        <v>51</v>
      </c>
      <c r="E45" s="36">
        <v>500.10680000000002</v>
      </c>
      <c r="F45" s="37">
        <v>739978.85</v>
      </c>
      <c r="G45" s="38">
        <v>663927.30000000005</v>
      </c>
      <c r="H45" s="41">
        <f t="shared" si="40"/>
        <v>76051.54999999993</v>
      </c>
      <c r="I45" s="42">
        <v>76051.55</v>
      </c>
      <c r="J45" s="43">
        <v>2152.1</v>
      </c>
      <c r="K45" s="66">
        <f>E45/12/J45</f>
        <v>1.9365069776807152E-2</v>
      </c>
      <c r="L45" s="17"/>
      <c r="M45" s="20">
        <f t="shared" si="1"/>
        <v>0</v>
      </c>
      <c r="N45" s="13">
        <v>446.5215</v>
      </c>
      <c r="O45" s="15">
        <v>2152.1</v>
      </c>
      <c r="P45" s="72">
        <f t="shared" si="50"/>
        <v>1.7290146833325588E-2</v>
      </c>
      <c r="Q45" s="28">
        <f t="shared" si="3"/>
        <v>0</v>
      </c>
      <c r="R45" s="4">
        <f t="shared" si="51"/>
        <v>1.1200060915319867</v>
      </c>
      <c r="S45" s="6">
        <f t="shared" si="52"/>
        <v>1.1200060915319869</v>
      </c>
      <c r="T45" s="52">
        <f t="shared" si="49"/>
        <v>0</v>
      </c>
      <c r="U45" s="6"/>
      <c r="V45" s="6"/>
      <c r="W45" s="6"/>
      <c r="X45" s="6"/>
      <c r="Y45" s="6"/>
    </row>
    <row r="46" spans="1:25" s="4" customFormat="1" ht="15.75" customHeight="1" x14ac:dyDescent="0.25">
      <c r="A46" s="35">
        <v>43</v>
      </c>
      <c r="B46" s="35" t="s">
        <v>3</v>
      </c>
      <c r="C46" s="35" t="s">
        <v>16</v>
      </c>
      <c r="D46" s="35" t="s">
        <v>52</v>
      </c>
      <c r="E46" s="36">
        <v>443.6044</v>
      </c>
      <c r="F46" s="38">
        <v>656687.42000000004</v>
      </c>
      <c r="G46" s="38">
        <v>565473.30000000005</v>
      </c>
      <c r="H46" s="41">
        <f t="shared" si="40"/>
        <v>91214.12</v>
      </c>
      <c r="I46" s="42">
        <v>91214.12</v>
      </c>
      <c r="J46" s="38">
        <v>2587.1</v>
      </c>
      <c r="K46" s="66">
        <f>E46/12/J46</f>
        <v>1.4288985092703542E-2</v>
      </c>
      <c r="L46" s="18"/>
      <c r="M46" s="20">
        <f t="shared" si="1"/>
        <v>0</v>
      </c>
      <c r="N46" s="13">
        <v>380.42180000000002</v>
      </c>
      <c r="O46" s="14">
        <v>2587.1</v>
      </c>
      <c r="P46" s="72">
        <f t="shared" si="50"/>
        <v>1.2253804130751294E-2</v>
      </c>
      <c r="Q46" s="28">
        <f t="shared" si="3"/>
        <v>0</v>
      </c>
      <c r="R46" s="4">
        <f t="shared" si="51"/>
        <v>1.166085644934123</v>
      </c>
      <c r="S46" s="6">
        <f t="shared" si="52"/>
        <v>1.1660856449341228</v>
      </c>
      <c r="T46" s="52">
        <f t="shared" si="49"/>
        <v>0</v>
      </c>
    </row>
    <row r="47" spans="1:25" s="4" customFormat="1" ht="15.75" customHeight="1" x14ac:dyDescent="0.25">
      <c r="A47" s="35">
        <v>44</v>
      </c>
      <c r="B47" s="35" t="s">
        <v>3</v>
      </c>
      <c r="C47" s="35" t="s">
        <v>16</v>
      </c>
      <c r="D47" s="35" t="s">
        <v>53</v>
      </c>
      <c r="E47" s="36">
        <v>1145.4915000000001</v>
      </c>
      <c r="F47" s="38">
        <v>1695562.41</v>
      </c>
      <c r="G47" s="38">
        <v>1504384.96</v>
      </c>
      <c r="H47" s="41">
        <f t="shared" si="40"/>
        <v>191177.44999999995</v>
      </c>
      <c r="I47" s="42">
        <v>191177.45</v>
      </c>
      <c r="J47" s="38">
        <v>5703.8</v>
      </c>
      <c r="K47" s="66">
        <f>E47/12/J47</f>
        <v>1.6735794558013956E-2</v>
      </c>
      <c r="L47" s="18" t="s">
        <v>356</v>
      </c>
      <c r="M47" s="20">
        <f t="shared" si="1"/>
        <v>0</v>
      </c>
      <c r="N47" s="16">
        <v>1011.718</v>
      </c>
      <c r="O47" s="14">
        <v>5705.4</v>
      </c>
      <c r="P47" s="72">
        <f t="shared" si="50"/>
        <v>1.4777199378366693E-2</v>
      </c>
      <c r="Q47" s="28">
        <f t="shared" si="3"/>
        <v>-1.5999999999994543</v>
      </c>
      <c r="R47" s="4">
        <f t="shared" si="51"/>
        <v>1.1322240980194087</v>
      </c>
      <c r="S47" s="6">
        <f t="shared" si="52"/>
        <v>1.132541703573045</v>
      </c>
      <c r="T47" s="52">
        <f t="shared" si="49"/>
        <v>-3.1760555363624654E-4</v>
      </c>
    </row>
    <row r="48" spans="1:25" s="4" customFormat="1" ht="15.75" customHeight="1" x14ac:dyDescent="0.25">
      <c r="A48" s="35">
        <v>45</v>
      </c>
      <c r="B48" s="35" t="s">
        <v>3</v>
      </c>
      <c r="C48" s="35"/>
      <c r="D48" s="35" t="s">
        <v>54</v>
      </c>
      <c r="E48" s="36">
        <v>1516.3021000000001</v>
      </c>
      <c r="F48" s="37">
        <v>2243476.35</v>
      </c>
      <c r="G48" s="38">
        <v>1787458.52</v>
      </c>
      <c r="H48" s="41">
        <f>F48-G48</f>
        <v>456017.83000000007</v>
      </c>
      <c r="I48" s="42">
        <v>456017.83</v>
      </c>
      <c r="J48" s="43">
        <v>6909.9</v>
      </c>
      <c r="K48" s="66">
        <f>E48/J48/12</f>
        <v>1.8286590013362473E-2</v>
      </c>
      <c r="L48" s="20"/>
      <c r="M48" s="20">
        <f t="shared" si="1"/>
        <v>0</v>
      </c>
      <c r="N48" s="13">
        <v>1201.7311</v>
      </c>
      <c r="O48" s="15">
        <v>6908.3</v>
      </c>
      <c r="P48" s="72">
        <f t="shared" si="50"/>
        <v>1.4496223142210576E-2</v>
      </c>
      <c r="Q48" s="28">
        <f t="shared" si="3"/>
        <v>1.5999999999994543</v>
      </c>
      <c r="R48" s="52">
        <f>E48/N48</f>
        <v>1.2617648823434795</v>
      </c>
      <c r="S48" s="52">
        <f>K48/P48</f>
        <v>1.2614727183741385</v>
      </c>
      <c r="T48" s="52">
        <f t="shared" si="49"/>
        <v>2.9216396934095279E-4</v>
      </c>
      <c r="U48" s="24"/>
    </row>
    <row r="49" spans="1:25" s="4" customFormat="1" ht="15.75" customHeight="1" x14ac:dyDescent="0.25">
      <c r="A49" s="35">
        <v>46</v>
      </c>
      <c r="B49" s="35" t="s">
        <v>3</v>
      </c>
      <c r="C49" s="35" t="s">
        <v>16</v>
      </c>
      <c r="D49" s="35" t="s">
        <v>55</v>
      </c>
      <c r="E49" s="36">
        <v>412.39670000000001</v>
      </c>
      <c r="F49" s="38">
        <v>610562.51</v>
      </c>
      <c r="G49" s="38">
        <v>536427.72</v>
      </c>
      <c r="H49" s="41">
        <f>F49-G49</f>
        <v>74134.790000000037</v>
      </c>
      <c r="I49" s="42">
        <v>74134.789999999994</v>
      </c>
      <c r="J49" s="38">
        <v>2337.8000000000002</v>
      </c>
      <c r="K49" s="66">
        <f>E49/12/J49</f>
        <v>1.4700312972310147E-2</v>
      </c>
      <c r="L49" s="18" t="s">
        <v>368</v>
      </c>
      <c r="M49" s="20">
        <f t="shared" si="1"/>
        <v>0</v>
      </c>
      <c r="N49" s="16">
        <v>360.86860000000001</v>
      </c>
      <c r="O49" s="14">
        <v>2337.8000000000002</v>
      </c>
      <c r="P49" s="72">
        <f t="shared" si="50"/>
        <v>1.2863539795249094E-2</v>
      </c>
      <c r="Q49" s="28">
        <f t="shared" si="3"/>
        <v>0</v>
      </c>
      <c r="R49" s="4">
        <f>E49/N49</f>
        <v>1.1427890927611879</v>
      </c>
      <c r="S49" s="6">
        <f>K49/P49</f>
        <v>1.1427890927611877</v>
      </c>
      <c r="T49" s="52">
        <f t="shared" si="49"/>
        <v>0</v>
      </c>
    </row>
    <row r="50" spans="1:25" s="4" customFormat="1" ht="15.75" customHeight="1" x14ac:dyDescent="0.25">
      <c r="A50" s="35">
        <v>47</v>
      </c>
      <c r="B50" s="35" t="s">
        <v>3</v>
      </c>
      <c r="C50" s="35"/>
      <c r="D50" s="35" t="s">
        <v>56</v>
      </c>
      <c r="E50" s="36">
        <v>1382.7761</v>
      </c>
      <c r="F50" s="37">
        <v>2046752.87</v>
      </c>
      <c r="G50" s="38">
        <v>1597867.69</v>
      </c>
      <c r="H50" s="41">
        <f t="shared" ref="H50:H56" si="53">F50-G50</f>
        <v>448885.18000000017</v>
      </c>
      <c r="I50" s="42">
        <v>448885.18</v>
      </c>
      <c r="J50" s="43">
        <v>8619.2000000000007</v>
      </c>
      <c r="K50" s="66">
        <f t="shared" ref="K50:K51" si="54">E50/J50/12</f>
        <v>1.3369145821731328E-2</v>
      </c>
      <c r="L50" s="20"/>
      <c r="M50" s="20">
        <f t="shared" si="1"/>
        <v>0</v>
      </c>
      <c r="N50" s="13">
        <v>1075.1125</v>
      </c>
      <c r="O50" s="15">
        <v>8619.1</v>
      </c>
      <c r="P50" s="72">
        <f t="shared" si="50"/>
        <v>1.0394670943988738E-2</v>
      </c>
      <c r="Q50" s="28">
        <f t="shared" si="3"/>
        <v>0.1000000000003638</v>
      </c>
      <c r="R50" s="30">
        <f t="shared" ref="R50" si="55">E50/N50</f>
        <v>1.2861687497819996</v>
      </c>
      <c r="S50" s="30">
        <f t="shared" ref="S50" si="56">K50/P50</f>
        <v>1.286153827645957</v>
      </c>
      <c r="T50" s="52">
        <f t="shared" si="49"/>
        <v>1.4922136042594403E-5</v>
      </c>
      <c r="U50" s="24"/>
    </row>
    <row r="51" spans="1:25" s="4" customFormat="1" ht="15.75" customHeight="1" x14ac:dyDescent="0.25">
      <c r="A51" s="35">
        <v>48</v>
      </c>
      <c r="B51" s="35" t="s">
        <v>3</v>
      </c>
      <c r="C51" s="35"/>
      <c r="D51" s="35" t="s">
        <v>57</v>
      </c>
      <c r="E51" s="36">
        <v>1172.3480999999999</v>
      </c>
      <c r="F51" s="37">
        <v>1736468.47</v>
      </c>
      <c r="G51" s="38">
        <v>1439913.98</v>
      </c>
      <c r="H51" s="41">
        <f t="shared" si="53"/>
        <v>296554.49</v>
      </c>
      <c r="I51" s="42">
        <v>296554.49</v>
      </c>
      <c r="J51" s="43">
        <v>7865.5</v>
      </c>
      <c r="K51" s="66">
        <f t="shared" si="54"/>
        <v>1.24207838026826E-2</v>
      </c>
      <c r="L51" s="20"/>
      <c r="M51" s="20">
        <f t="shared" si="1"/>
        <v>0</v>
      </c>
      <c r="N51" s="58">
        <v>968.56269999999995</v>
      </c>
      <c r="O51" s="59">
        <v>7865.5</v>
      </c>
      <c r="P51" s="72">
        <f t="shared" ref="P51:P54" si="57">N51/O51/12</f>
        <v>1.0261719958468416E-2</v>
      </c>
      <c r="Q51" s="28">
        <f t="shared" si="3"/>
        <v>0</v>
      </c>
      <c r="R51" s="53">
        <f t="shared" ref="R51:R52" si="58">N51/E51</f>
        <v>0.82617330125753607</v>
      </c>
      <c r="S51" s="53">
        <f t="shared" ref="S51:S54" si="59">P51/K51</f>
        <v>0.82617330125753607</v>
      </c>
      <c r="T51" s="31">
        <f t="shared" si="49"/>
        <v>0</v>
      </c>
      <c r="U51" s="24"/>
    </row>
    <row r="52" spans="1:25" s="4" customFormat="1" ht="15.75" customHeight="1" x14ac:dyDescent="0.25">
      <c r="A52" s="35">
        <v>49</v>
      </c>
      <c r="B52" s="35" t="s">
        <v>3</v>
      </c>
      <c r="C52" s="35"/>
      <c r="D52" s="35" t="s">
        <v>58</v>
      </c>
      <c r="E52" s="36">
        <v>1064.0487000000001</v>
      </c>
      <c r="F52" s="37">
        <v>1572457.01</v>
      </c>
      <c r="G52" s="38">
        <v>1561675.79</v>
      </c>
      <c r="H52" s="41">
        <f t="shared" si="53"/>
        <v>10781.219999999972</v>
      </c>
      <c r="I52" s="42">
        <v>10781.22</v>
      </c>
      <c r="J52" s="43">
        <v>6435.6</v>
      </c>
      <c r="K52" s="66">
        <f>E52/12/J52</f>
        <v>1.3778159767543041E-2</v>
      </c>
      <c r="L52" s="23" t="s">
        <v>342</v>
      </c>
      <c r="M52" s="20">
        <f t="shared" si="1"/>
        <v>-2.7284841053187847E-11</v>
      </c>
      <c r="N52" s="58">
        <v>1050.0088000000001</v>
      </c>
      <c r="O52" s="59">
        <v>6435.6</v>
      </c>
      <c r="P52" s="72">
        <f t="shared" si="57"/>
        <v>1.3596359831769116E-2</v>
      </c>
      <c r="Q52" s="28">
        <f t="shared" si="3"/>
        <v>0</v>
      </c>
      <c r="R52" s="53">
        <f t="shared" si="58"/>
        <v>0.98680520919766168</v>
      </c>
      <c r="S52" s="53">
        <f t="shared" si="59"/>
        <v>0.98680520919766168</v>
      </c>
      <c r="T52" s="31">
        <f t="shared" si="49"/>
        <v>0</v>
      </c>
      <c r="U52" s="6"/>
      <c r="V52" s="6"/>
      <c r="W52" s="6"/>
      <c r="X52" s="6"/>
      <c r="Y52" s="6"/>
    </row>
    <row r="53" spans="1:25" s="4" customFormat="1" ht="15.75" customHeight="1" x14ac:dyDescent="0.25">
      <c r="A53" s="35">
        <v>50</v>
      </c>
      <c r="B53" s="35" t="s">
        <v>3</v>
      </c>
      <c r="C53" s="35"/>
      <c r="D53" s="35" t="s">
        <v>59</v>
      </c>
      <c r="E53" s="36">
        <v>178.71940000000001</v>
      </c>
      <c r="F53" s="37">
        <v>264488.48</v>
      </c>
      <c r="G53" s="38">
        <v>216385.33</v>
      </c>
      <c r="H53" s="41">
        <f t="shared" si="53"/>
        <v>48103.149999999994</v>
      </c>
      <c r="I53" s="42">
        <v>48103.15</v>
      </c>
      <c r="J53" s="43">
        <v>1205.5</v>
      </c>
      <c r="K53" s="66">
        <f t="shared" ref="K53:K54" si="60">E53/12/J53</f>
        <v>1.2354444905295177E-2</v>
      </c>
      <c r="L53" s="17"/>
      <c r="M53" s="20">
        <f t="shared" si="1"/>
        <v>0</v>
      </c>
      <c r="N53" s="13">
        <v>145.5069</v>
      </c>
      <c r="O53" s="15">
        <v>1205.5</v>
      </c>
      <c r="P53" s="27">
        <f t="shared" si="57"/>
        <v>1.0058544172542514E-2</v>
      </c>
      <c r="Q53" s="28">
        <f t="shared" si="3"/>
        <v>0</v>
      </c>
      <c r="R53" s="4">
        <f t="shared" ref="R53:R54" si="61">N53/E53</f>
        <v>0.81416399115037308</v>
      </c>
      <c r="S53" s="4">
        <f t="shared" si="59"/>
        <v>0.81416399115037308</v>
      </c>
      <c r="T53" s="4">
        <f t="shared" ref="T53:T59" si="62">R53-S53</f>
        <v>0</v>
      </c>
      <c r="U53" s="6"/>
      <c r="V53" s="6"/>
      <c r="W53" s="6"/>
      <c r="X53" s="6"/>
      <c r="Y53" s="6"/>
    </row>
    <row r="54" spans="1:25" s="4" customFormat="1" ht="15.75" customHeight="1" x14ac:dyDescent="0.25">
      <c r="A54" s="35">
        <v>51</v>
      </c>
      <c r="B54" s="35" t="s">
        <v>3</v>
      </c>
      <c r="C54" s="35" t="s">
        <v>16</v>
      </c>
      <c r="D54" s="35" t="s">
        <v>60</v>
      </c>
      <c r="E54" s="36">
        <v>333.43119999999999</v>
      </c>
      <c r="F54" s="38">
        <v>493401.93</v>
      </c>
      <c r="G54" s="38">
        <v>366864.49</v>
      </c>
      <c r="H54" s="41">
        <f t="shared" si="53"/>
        <v>126537.44</v>
      </c>
      <c r="I54" s="42">
        <v>126537.44</v>
      </c>
      <c r="J54" s="38">
        <v>1441.86</v>
      </c>
      <c r="K54" s="66">
        <f t="shared" si="60"/>
        <v>1.9270895463729721E-2</v>
      </c>
      <c r="L54" s="18"/>
      <c r="M54" s="20">
        <f t="shared" si="1"/>
        <v>0</v>
      </c>
      <c r="N54" s="60">
        <v>246.77780000000001</v>
      </c>
      <c r="O54" s="58">
        <v>1441.86</v>
      </c>
      <c r="P54" s="72">
        <f t="shared" si="57"/>
        <v>1.4262700030978506E-2</v>
      </c>
      <c r="Q54" s="28">
        <f t="shared" si="3"/>
        <v>0</v>
      </c>
      <c r="R54" s="53">
        <f t="shared" si="61"/>
        <v>0.74011610191247856</v>
      </c>
      <c r="S54" s="53">
        <f t="shared" si="59"/>
        <v>0.74011610191247845</v>
      </c>
      <c r="T54" s="31">
        <f t="shared" si="62"/>
        <v>0</v>
      </c>
    </row>
    <row r="55" spans="1:25" s="4" customFormat="1" ht="15.75" customHeight="1" x14ac:dyDescent="0.25">
      <c r="A55" s="35">
        <v>52</v>
      </c>
      <c r="B55" s="35" t="s">
        <v>3</v>
      </c>
      <c r="C55" s="35" t="s">
        <v>16</v>
      </c>
      <c r="D55" s="35" t="s">
        <v>61</v>
      </c>
      <c r="E55" s="36">
        <v>871.56119999999999</v>
      </c>
      <c r="F55" s="38">
        <v>1291319.1299999999</v>
      </c>
      <c r="G55" s="38">
        <v>897695.44</v>
      </c>
      <c r="H55" s="41">
        <f t="shared" si="53"/>
        <v>393623.68999999994</v>
      </c>
      <c r="I55" s="42">
        <v>393623.69</v>
      </c>
      <c r="J55" s="38">
        <v>4157.8999999999996</v>
      </c>
      <c r="K55" s="66">
        <f>E55/12/J55</f>
        <v>1.7467976622814404E-2</v>
      </c>
      <c r="L55" s="18"/>
      <c r="M55" s="20">
        <f t="shared" si="1"/>
        <v>0</v>
      </c>
      <c r="N55" s="13">
        <v>604.00779999999997</v>
      </c>
      <c r="O55" s="14">
        <v>4158.2</v>
      </c>
      <c r="P55" s="72">
        <f>N55/12/O55</f>
        <v>1.2104752857807063E-2</v>
      </c>
      <c r="Q55" s="28">
        <f t="shared" si="3"/>
        <v>-0.3000000000001819</v>
      </c>
      <c r="R55" s="33">
        <f>E55/N55</f>
        <v>1.4429634849086386</v>
      </c>
      <c r="S55" s="34">
        <f>K55/P55</f>
        <v>1.4430675973320912</v>
      </c>
      <c r="T55" s="52">
        <f t="shared" si="62"/>
        <v>-1.0411242345265137E-4</v>
      </c>
    </row>
    <row r="56" spans="1:25" s="4" customFormat="1" ht="31.5" customHeight="1" x14ac:dyDescent="0.25">
      <c r="A56" s="35">
        <v>53</v>
      </c>
      <c r="B56" s="35" t="s">
        <v>3</v>
      </c>
      <c r="C56" s="35" t="s">
        <v>16</v>
      </c>
      <c r="D56" s="35" t="s">
        <v>62</v>
      </c>
      <c r="E56" s="36">
        <v>535.09199999999998</v>
      </c>
      <c r="F56" s="38">
        <v>792872.66</v>
      </c>
      <c r="G56" s="38">
        <v>639111.46</v>
      </c>
      <c r="H56" s="41">
        <f t="shared" si="53"/>
        <v>153761.20000000007</v>
      </c>
      <c r="I56" s="42">
        <v>157853.62</v>
      </c>
      <c r="J56" s="38">
        <v>3895.2</v>
      </c>
      <c r="K56" s="66">
        <f>E56/12/J56</f>
        <v>1.1447679194906553E-2</v>
      </c>
      <c r="L56" s="69" t="s">
        <v>357</v>
      </c>
      <c r="M56" s="20">
        <f t="shared" si="1"/>
        <v>-4092.4199999999255</v>
      </c>
      <c r="N56" s="61">
        <v>429.59969999999998</v>
      </c>
      <c r="O56" s="58">
        <v>3893</v>
      </c>
      <c r="P56" s="72">
        <f>N56/O56/12</f>
        <v>9.1959863858207033E-3</v>
      </c>
      <c r="Q56" s="28">
        <f t="shared" si="3"/>
        <v>2.1999999999998181</v>
      </c>
      <c r="R56" s="53">
        <f t="shared" ref="R56" si="63">N56/E56</f>
        <v>0.80285203292144158</v>
      </c>
      <c r="S56" s="53">
        <f>P56/K56</f>
        <v>0.80330573815453343</v>
      </c>
      <c r="T56" s="31">
        <f t="shared" si="62"/>
        <v>-4.5370523309185007E-4</v>
      </c>
    </row>
    <row r="57" spans="1:25" s="4" customFormat="1" ht="15.75" customHeight="1" x14ac:dyDescent="0.25">
      <c r="A57" s="35">
        <v>54</v>
      </c>
      <c r="B57" s="35" t="s">
        <v>3</v>
      </c>
      <c r="C57" s="35"/>
      <c r="D57" s="35" t="s">
        <v>63</v>
      </c>
      <c r="E57" s="36">
        <v>807.68230000000005</v>
      </c>
      <c r="F57" s="37">
        <v>1195171.26</v>
      </c>
      <c r="G57" s="38">
        <v>1003745.88</v>
      </c>
      <c r="H57" s="41">
        <f t="shared" ref="H57:H61" si="64">F57-G57</f>
        <v>191425.38</v>
      </c>
      <c r="I57" s="42">
        <v>191425.38</v>
      </c>
      <c r="J57" s="43">
        <v>4210.7</v>
      </c>
      <c r="K57" s="66">
        <f>E57/J57/12</f>
        <v>1.5984719484487934E-2</v>
      </c>
      <c r="L57" s="20"/>
      <c r="M57" s="20">
        <f t="shared" si="1"/>
        <v>0</v>
      </c>
      <c r="N57" s="13">
        <v>674.85170000000005</v>
      </c>
      <c r="O57" s="15">
        <v>4210.7</v>
      </c>
      <c r="P57" s="72">
        <f t="shared" ref="P57:P59" si="65">N57/12/O57</f>
        <v>1.3355888965413511E-2</v>
      </c>
      <c r="Q57" s="28">
        <f t="shared" si="3"/>
        <v>0</v>
      </c>
      <c r="R57" s="52">
        <f>E57/N57</f>
        <v>1.1968293182042811</v>
      </c>
      <c r="S57" s="52">
        <f>K57/P57</f>
        <v>1.1968293182042811</v>
      </c>
      <c r="T57" s="52">
        <f t="shared" si="62"/>
        <v>0</v>
      </c>
      <c r="U57" s="24"/>
    </row>
    <row r="58" spans="1:25" s="5" customFormat="1" ht="15.75" customHeight="1" x14ac:dyDescent="0.25">
      <c r="A58" s="35">
        <v>55</v>
      </c>
      <c r="B58" s="35" t="s">
        <v>3</v>
      </c>
      <c r="C58" s="35"/>
      <c r="D58" s="35" t="s">
        <v>64</v>
      </c>
      <c r="E58" s="36">
        <v>622.9393</v>
      </c>
      <c r="F58" s="37">
        <v>922049.95</v>
      </c>
      <c r="G58" s="38">
        <v>826343.38</v>
      </c>
      <c r="H58" s="41">
        <f>F58-G58</f>
        <v>95706.569999999949</v>
      </c>
      <c r="I58" s="37">
        <v>95686.720000000001</v>
      </c>
      <c r="J58" s="43">
        <v>3559.9</v>
      </c>
      <c r="K58" s="66">
        <f>E58/12/J58</f>
        <v>1.4582322068971974E-2</v>
      </c>
      <c r="L58" s="17"/>
      <c r="M58" s="20">
        <f t="shared" si="1"/>
        <v>19.849999999947613</v>
      </c>
      <c r="N58" s="13">
        <v>555.45529999999997</v>
      </c>
      <c r="O58" s="15">
        <v>3559.1</v>
      </c>
      <c r="P58" s="72">
        <f t="shared" si="65"/>
        <v>1.3005518717278711E-2</v>
      </c>
      <c r="Q58" s="28">
        <f t="shared" si="3"/>
        <v>0.8000000000001819</v>
      </c>
      <c r="R58" s="4">
        <f>E58/N58</f>
        <v>1.1214931246492743</v>
      </c>
      <c r="S58" s="6">
        <f>K58/P58</f>
        <v>1.1212410966429485</v>
      </c>
      <c r="T58" s="52">
        <f t="shared" si="62"/>
        <v>2.5202800632584399E-4</v>
      </c>
      <c r="U58" s="6"/>
      <c r="V58" s="6"/>
      <c r="W58" s="6"/>
      <c r="X58" s="6"/>
      <c r="Y58" s="6"/>
    </row>
    <row r="59" spans="1:25" s="4" customFormat="1" ht="15.75" customHeight="1" x14ac:dyDescent="0.25">
      <c r="A59" s="35">
        <v>56</v>
      </c>
      <c r="B59" s="35" t="s">
        <v>3</v>
      </c>
      <c r="C59" s="35"/>
      <c r="D59" s="35" t="s">
        <v>65</v>
      </c>
      <c r="E59" s="36">
        <v>641.29240000000004</v>
      </c>
      <c r="F59" s="37">
        <v>948796.98</v>
      </c>
      <c r="G59" s="38">
        <v>744334.16</v>
      </c>
      <c r="H59" s="41">
        <f t="shared" si="64"/>
        <v>204462.81999999995</v>
      </c>
      <c r="I59" s="42">
        <v>204462.82</v>
      </c>
      <c r="J59" s="43">
        <v>2534.4</v>
      </c>
      <c r="K59" s="66">
        <f>E59/J59/12</f>
        <v>2.108626630892256E-2</v>
      </c>
      <c r="L59" s="20"/>
      <c r="M59" s="20">
        <f t="shared" si="1"/>
        <v>0</v>
      </c>
      <c r="N59" s="13">
        <v>500.7097</v>
      </c>
      <c r="O59" s="15">
        <v>2534.4</v>
      </c>
      <c r="P59" s="72">
        <f t="shared" si="65"/>
        <v>1.6463781697180133E-2</v>
      </c>
      <c r="Q59" s="28">
        <f t="shared" si="3"/>
        <v>0</v>
      </c>
      <c r="R59" s="52">
        <f>E59/N59</f>
        <v>1.2807668794912501</v>
      </c>
      <c r="S59" s="52">
        <f>K59/P59</f>
        <v>1.2807668794912503</v>
      </c>
      <c r="T59" s="52">
        <f t="shared" si="62"/>
        <v>0</v>
      </c>
      <c r="U59" s="24"/>
    </row>
    <row r="60" spans="1:25" s="4" customFormat="1" ht="15.75" customHeight="1" x14ac:dyDescent="0.25">
      <c r="A60" s="35">
        <v>57</v>
      </c>
      <c r="B60" s="35" t="s">
        <v>3</v>
      </c>
      <c r="C60" s="35" t="s">
        <v>16</v>
      </c>
      <c r="D60" s="35" t="s">
        <v>66</v>
      </c>
      <c r="E60" s="36">
        <v>855.83150000000001</v>
      </c>
      <c r="F60" s="38">
        <v>1266984.8600000001</v>
      </c>
      <c r="G60" s="38">
        <v>1035504.75</v>
      </c>
      <c r="H60" s="41">
        <f t="shared" si="64"/>
        <v>231480.1100000001</v>
      </c>
      <c r="I60" s="42">
        <v>236160.34</v>
      </c>
      <c r="J60" s="38">
        <v>4788.3</v>
      </c>
      <c r="K60" s="66">
        <f t="shared" ref="K60:K61" si="66">E60/12/J60</f>
        <v>1.4894491085910797E-2</v>
      </c>
      <c r="L60" s="69" t="s">
        <v>357</v>
      </c>
      <c r="M60" s="20">
        <f t="shared" si="1"/>
        <v>-4680.2299999998941</v>
      </c>
      <c r="N60" s="58">
        <v>696.62139999999999</v>
      </c>
      <c r="O60" s="58">
        <v>4788.3999999999996</v>
      </c>
      <c r="P60" s="65">
        <f t="shared" ref="P60:P61" si="67">N60/O60/12</f>
        <v>1.2123419792275778E-2</v>
      </c>
      <c r="Q60" s="28">
        <f t="shared" si="3"/>
        <v>-9.9999999999454303E-2</v>
      </c>
      <c r="R60" s="53">
        <f>N60/E60</f>
        <v>0.81397027335404226</v>
      </c>
      <c r="S60" s="53">
        <f>P60/K60</f>
        <v>0.8139532745595941</v>
      </c>
      <c r="T60" s="53">
        <f t="shared" ref="T60:T67" si="68">R60-S60</f>
        <v>1.6998794448164212E-5</v>
      </c>
    </row>
    <row r="61" spans="1:25" ht="15.75" customHeight="1" x14ac:dyDescent="0.25">
      <c r="A61" s="35">
        <v>58</v>
      </c>
      <c r="B61" s="35" t="s">
        <v>3</v>
      </c>
      <c r="C61" s="35" t="s">
        <v>16</v>
      </c>
      <c r="D61" s="35" t="s">
        <v>67</v>
      </c>
      <c r="E61" s="36">
        <v>554.39760000000001</v>
      </c>
      <c r="F61" s="38">
        <v>819968.55</v>
      </c>
      <c r="G61" s="38">
        <v>762652.74</v>
      </c>
      <c r="H61" s="41">
        <f t="shared" si="64"/>
        <v>57315.810000000056</v>
      </c>
      <c r="I61" s="37">
        <v>57315.81</v>
      </c>
      <c r="J61" s="38">
        <v>2649.9</v>
      </c>
      <c r="K61" s="66">
        <f t="shared" si="66"/>
        <v>1.7434544699799992E-2</v>
      </c>
      <c r="L61" s="18" t="s">
        <v>358</v>
      </c>
      <c r="M61" s="20">
        <f t="shared" si="1"/>
        <v>5.8207660913467407E-11</v>
      </c>
      <c r="N61" s="60">
        <v>512.8383</v>
      </c>
      <c r="O61" s="58">
        <v>2649.9</v>
      </c>
      <c r="P61" s="65">
        <f t="shared" si="67"/>
        <v>1.612759915468508E-2</v>
      </c>
      <c r="Q61" s="28">
        <f t="shared" si="3"/>
        <v>0</v>
      </c>
      <c r="R61" s="53">
        <f t="shared" ref="R61" si="69">N61/E61</f>
        <v>0.92503701314724307</v>
      </c>
      <c r="S61" s="53">
        <f t="shared" ref="S61" si="70">P61/K61</f>
        <v>0.92503701314724296</v>
      </c>
      <c r="T61" s="53">
        <f t="shared" si="68"/>
        <v>0</v>
      </c>
      <c r="U61"/>
      <c r="V61"/>
      <c r="W61"/>
      <c r="X61"/>
      <c r="Y61"/>
    </row>
    <row r="62" spans="1:25" s="4" customFormat="1" ht="15.75" customHeight="1" x14ac:dyDescent="0.25">
      <c r="A62" s="35">
        <v>59</v>
      </c>
      <c r="B62" s="35" t="s">
        <v>3</v>
      </c>
      <c r="C62" s="35"/>
      <c r="D62" s="35" t="s">
        <v>68</v>
      </c>
      <c r="E62" s="36">
        <v>668.04340000000002</v>
      </c>
      <c r="F62" s="37">
        <v>988658.14</v>
      </c>
      <c r="G62" s="38">
        <v>824810.28</v>
      </c>
      <c r="H62" s="41">
        <f t="shared" ref="H62:H68" si="71">F62-G62</f>
        <v>163847.85999999999</v>
      </c>
      <c r="I62" s="42">
        <v>163847.85</v>
      </c>
      <c r="J62" s="43">
        <v>3518</v>
      </c>
      <c r="K62" s="66">
        <f t="shared" ref="K62:K63" si="72">E62/J62/12</f>
        <v>1.5824412545006633E-2</v>
      </c>
      <c r="L62" s="20"/>
      <c r="M62" s="20">
        <f t="shared" si="1"/>
        <v>9.9999999802093953E-3</v>
      </c>
      <c r="N62" s="13">
        <v>554.61300000000006</v>
      </c>
      <c r="O62" s="15">
        <v>3518</v>
      </c>
      <c r="P62" s="72">
        <f t="shared" ref="P62:P65" si="73">N62/12/O62</f>
        <v>1.3137507106310405E-2</v>
      </c>
      <c r="Q62" s="28">
        <f t="shared" si="3"/>
        <v>0</v>
      </c>
      <c r="R62" s="52">
        <f t="shared" ref="R62:R65" si="74">E62/N62</f>
        <v>1.2045217115357916</v>
      </c>
      <c r="S62" s="52">
        <f t="shared" ref="S62:S65" si="75">K62/P62</f>
        <v>1.2045217115357916</v>
      </c>
      <c r="T62" s="52">
        <f t="shared" si="68"/>
        <v>0</v>
      </c>
      <c r="U62" s="24"/>
    </row>
    <row r="63" spans="1:25" s="4" customFormat="1" ht="15.75" customHeight="1" x14ac:dyDescent="0.25">
      <c r="A63" s="35">
        <v>60</v>
      </c>
      <c r="B63" s="35" t="s">
        <v>3</v>
      </c>
      <c r="C63" s="35"/>
      <c r="D63" s="35" t="s">
        <v>69</v>
      </c>
      <c r="E63" s="36">
        <v>1126.2447</v>
      </c>
      <c r="F63" s="37">
        <v>1666683.91</v>
      </c>
      <c r="G63" s="38">
        <v>1495027.62</v>
      </c>
      <c r="H63" s="41">
        <f t="shared" si="71"/>
        <v>171656.2899999998</v>
      </c>
      <c r="I63" s="42">
        <v>171656.29</v>
      </c>
      <c r="J63" s="43">
        <v>5194.6000000000004</v>
      </c>
      <c r="K63" s="66">
        <f t="shared" si="72"/>
        <v>1.8067555730951371E-2</v>
      </c>
      <c r="L63" s="20"/>
      <c r="M63" s="20">
        <f t="shared" si="1"/>
        <v>0</v>
      </c>
      <c r="N63" s="13">
        <v>1005.4141</v>
      </c>
      <c r="O63" s="15">
        <v>5194.6000000000004</v>
      </c>
      <c r="P63" s="72">
        <f t="shared" si="73"/>
        <v>1.6129154955787421E-2</v>
      </c>
      <c r="Q63" s="28">
        <f t="shared" si="3"/>
        <v>0</v>
      </c>
      <c r="R63" s="52">
        <f t="shared" si="74"/>
        <v>1.1201799338203036</v>
      </c>
      <c r="S63" s="52">
        <f t="shared" si="75"/>
        <v>1.1201799338203033</v>
      </c>
      <c r="T63" s="52">
        <f t="shared" si="68"/>
        <v>0</v>
      </c>
      <c r="U63" s="24"/>
    </row>
    <row r="64" spans="1:25" s="4" customFormat="1" ht="15.75" customHeight="1" x14ac:dyDescent="0.25">
      <c r="A64" s="35">
        <v>61</v>
      </c>
      <c r="B64" s="35" t="s">
        <v>3</v>
      </c>
      <c r="C64" s="35" t="s">
        <v>16</v>
      </c>
      <c r="D64" s="35" t="s">
        <v>70</v>
      </c>
      <c r="E64" s="36">
        <v>603.66079999999999</v>
      </c>
      <c r="F64" s="38">
        <v>893754.44</v>
      </c>
      <c r="G64" s="38">
        <v>715027.8</v>
      </c>
      <c r="H64" s="41">
        <f t="shared" si="71"/>
        <v>178726.6399999999</v>
      </c>
      <c r="I64" s="42">
        <v>178726.64</v>
      </c>
      <c r="J64" s="38">
        <v>3248.4</v>
      </c>
      <c r="K64" s="66">
        <f t="shared" ref="K64:K65" si="76">E64/12/J64</f>
        <v>1.5486105980380084E-2</v>
      </c>
      <c r="L64" s="18"/>
      <c r="M64" s="20">
        <f t="shared" si="1"/>
        <v>0</v>
      </c>
      <c r="N64" s="13">
        <v>480.74180000000001</v>
      </c>
      <c r="O64" s="14">
        <v>3250.1</v>
      </c>
      <c r="P64" s="72">
        <f t="shared" si="73"/>
        <v>1.2326333548711321E-2</v>
      </c>
      <c r="Q64" s="28">
        <f t="shared" si="3"/>
        <v>-1.6999999999998181</v>
      </c>
      <c r="R64" s="33">
        <f t="shared" si="74"/>
        <v>1.2556861084266024</v>
      </c>
      <c r="S64" s="34">
        <f t="shared" si="75"/>
        <v>1.2563432523695668</v>
      </c>
      <c r="T64" s="52">
        <f t="shared" si="68"/>
        <v>-6.5714394296434442E-4</v>
      </c>
    </row>
    <row r="65" spans="1:25" s="4" customFormat="1" ht="15.75" customHeight="1" x14ac:dyDescent="0.25">
      <c r="A65" s="35">
        <v>62</v>
      </c>
      <c r="B65" s="35" t="s">
        <v>3</v>
      </c>
      <c r="C65" s="35" t="s">
        <v>16</v>
      </c>
      <c r="D65" s="35" t="s">
        <v>71</v>
      </c>
      <c r="E65" s="36">
        <v>504.89409999999998</v>
      </c>
      <c r="F65" s="38">
        <v>747220.12</v>
      </c>
      <c r="G65" s="38">
        <v>619511.02</v>
      </c>
      <c r="H65" s="41">
        <f t="shared" si="71"/>
        <v>127709.09999999998</v>
      </c>
      <c r="I65" s="42">
        <v>127709.1</v>
      </c>
      <c r="J65" s="38">
        <v>2740.5</v>
      </c>
      <c r="K65" s="66">
        <f t="shared" si="76"/>
        <v>1.5352858359180198E-2</v>
      </c>
      <c r="L65" s="18"/>
      <c r="M65" s="20">
        <f t="shared" si="1"/>
        <v>0</v>
      </c>
      <c r="N65" s="13">
        <v>416.6062</v>
      </c>
      <c r="O65" s="14">
        <v>2738</v>
      </c>
      <c r="P65" s="72">
        <f t="shared" si="73"/>
        <v>1.2679760165570975E-2</v>
      </c>
      <c r="Q65" s="28">
        <f t="shared" si="3"/>
        <v>2.5</v>
      </c>
      <c r="R65" s="33">
        <f t="shared" si="74"/>
        <v>1.2119217140791472</v>
      </c>
      <c r="S65" s="34">
        <f t="shared" si="75"/>
        <v>1.2108161478375132</v>
      </c>
      <c r="T65" s="52">
        <f t="shared" si="68"/>
        <v>1.1055662416339374E-3</v>
      </c>
    </row>
    <row r="66" spans="1:25" s="4" customFormat="1" ht="15.75" customHeight="1" x14ac:dyDescent="0.25">
      <c r="A66" s="35">
        <v>63</v>
      </c>
      <c r="B66" s="35" t="s">
        <v>3</v>
      </c>
      <c r="C66" s="35" t="s">
        <v>16</v>
      </c>
      <c r="D66" s="35" t="s">
        <v>72</v>
      </c>
      <c r="E66" s="36">
        <v>591.02</v>
      </c>
      <c r="F66" s="38">
        <v>875810.11</v>
      </c>
      <c r="G66" s="38">
        <v>790738.56</v>
      </c>
      <c r="H66" s="41">
        <f t="shared" si="71"/>
        <v>85071.54999999993</v>
      </c>
      <c r="I66" s="42">
        <f>F66-790738.56</f>
        <v>85071.54999999993</v>
      </c>
      <c r="J66" s="38">
        <v>2720.5</v>
      </c>
      <c r="K66" s="66">
        <f>E66/12/J66</f>
        <v>1.8103902468908899E-2</v>
      </c>
      <c r="L66" s="18"/>
      <c r="M66" s="20">
        <f t="shared" si="1"/>
        <v>0</v>
      </c>
      <c r="N66" s="58">
        <v>531.67150000000004</v>
      </c>
      <c r="O66" s="58">
        <v>2720.5</v>
      </c>
      <c r="P66" s="72">
        <f>N66/O66/12</f>
        <v>1.6285961526680146E-2</v>
      </c>
      <c r="Q66" s="28">
        <f t="shared" si="3"/>
        <v>0</v>
      </c>
      <c r="R66" s="53">
        <f t="shared" ref="R66" si="77">N66/E66</f>
        <v>0.89958292443572141</v>
      </c>
      <c r="S66" s="53">
        <f>P66/K66</f>
        <v>0.89958292443572141</v>
      </c>
      <c r="T66" s="31">
        <f t="shared" si="68"/>
        <v>0</v>
      </c>
    </row>
    <row r="67" spans="1:25" s="4" customFormat="1" ht="15.75" customHeight="1" x14ac:dyDescent="0.25">
      <c r="A67" s="35">
        <v>64</v>
      </c>
      <c r="B67" s="35" t="s">
        <v>3</v>
      </c>
      <c r="C67" s="35" t="s">
        <v>16</v>
      </c>
      <c r="D67" s="35" t="s">
        <v>73</v>
      </c>
      <c r="E67" s="36">
        <v>792.56769999999995</v>
      </c>
      <c r="F67" s="38">
        <v>1172693.3600000001</v>
      </c>
      <c r="G67" s="38">
        <v>1003196.91</v>
      </c>
      <c r="H67" s="41">
        <f t="shared" si="71"/>
        <v>169496.45000000007</v>
      </c>
      <c r="I67" s="42">
        <v>169496.45</v>
      </c>
      <c r="J67" s="38">
        <v>3854.6</v>
      </c>
      <c r="K67" s="66">
        <f t="shared" ref="K67:K68" si="78">E67/12/J67</f>
        <v>1.713467242601913E-2</v>
      </c>
      <c r="L67" s="18"/>
      <c r="M67" s="20">
        <f t="shared" si="1"/>
        <v>0</v>
      </c>
      <c r="N67" s="13">
        <v>674.84259999999995</v>
      </c>
      <c r="O67" s="14">
        <v>3856.2</v>
      </c>
      <c r="P67" s="72">
        <f>N67/12/O67</f>
        <v>1.4583497571011185E-2</v>
      </c>
      <c r="Q67" s="28">
        <f t="shared" si="3"/>
        <v>-1.5999999999999091</v>
      </c>
      <c r="R67" s="4">
        <f>E67/N67</f>
        <v>1.1744482342993758</v>
      </c>
      <c r="S67" s="6">
        <f>K67/P67</f>
        <v>1.1749357342150297</v>
      </c>
      <c r="T67" s="52">
        <f t="shared" si="68"/>
        <v>-4.8749991565388839E-4</v>
      </c>
    </row>
    <row r="68" spans="1:25" s="4" customFormat="1" ht="15.75" customHeight="1" x14ac:dyDescent="0.25">
      <c r="A68" s="35">
        <v>65</v>
      </c>
      <c r="B68" s="35" t="s">
        <v>3</v>
      </c>
      <c r="C68" s="35"/>
      <c r="D68" s="35" t="s">
        <v>74</v>
      </c>
      <c r="E68" s="36">
        <v>893.96640000000002</v>
      </c>
      <c r="F68" s="37">
        <v>1323456.1299999999</v>
      </c>
      <c r="G68" s="38">
        <v>1161317.82</v>
      </c>
      <c r="H68" s="41">
        <f t="shared" si="71"/>
        <v>162138.30999999982</v>
      </c>
      <c r="I68" s="42">
        <v>162138.31</v>
      </c>
      <c r="J68" s="43">
        <v>4440.3</v>
      </c>
      <c r="K68" s="66">
        <f t="shared" si="78"/>
        <v>1.6777515032768055E-2</v>
      </c>
      <c r="L68" s="17"/>
      <c r="M68" s="20">
        <f t="shared" si="1"/>
        <v>0</v>
      </c>
      <c r="N68" s="13">
        <v>780.95569999999998</v>
      </c>
      <c r="O68" s="15">
        <v>4439.6000000000004</v>
      </c>
      <c r="P68" s="27">
        <f>N68/O68/12</f>
        <v>1.4658897573354956E-2</v>
      </c>
      <c r="Q68" s="28">
        <f t="shared" ref="Q68:Q132" si="79">J68-O68</f>
        <v>0.6999999999998181</v>
      </c>
      <c r="R68" s="4">
        <f>N68/E68</f>
        <v>0.87358506986392326</v>
      </c>
      <c r="S68" s="4">
        <f>P68/K68</f>
        <v>0.87372280964879234</v>
      </c>
      <c r="T68" s="53">
        <f>R68-S68</f>
        <v>-1.3773978486908423E-4</v>
      </c>
      <c r="U68" s="6"/>
      <c r="V68" s="6"/>
      <c r="W68" s="6"/>
      <c r="X68" s="6"/>
      <c r="Y68" s="6"/>
    </row>
    <row r="69" spans="1:25" s="4" customFormat="1" ht="15.75" customHeight="1" x14ac:dyDescent="0.25">
      <c r="A69" s="35">
        <v>66</v>
      </c>
      <c r="B69" s="35" t="s">
        <v>3</v>
      </c>
      <c r="C69" s="35"/>
      <c r="D69" s="35" t="s">
        <v>75</v>
      </c>
      <c r="E69" s="36">
        <v>607.19740000000002</v>
      </c>
      <c r="F69" s="37">
        <v>898901.15</v>
      </c>
      <c r="G69" s="38">
        <v>756968.87</v>
      </c>
      <c r="H69" s="41">
        <f t="shared" ref="H69:H77" si="80">F69-G69</f>
        <v>141932.28000000003</v>
      </c>
      <c r="I69" s="42">
        <v>141932.26999999999</v>
      </c>
      <c r="J69" s="43">
        <v>4324.6000000000004</v>
      </c>
      <c r="K69" s="66">
        <f t="shared" ref="K69:K73" si="81">E69/J69/12</f>
        <v>1.1700453991891348E-2</v>
      </c>
      <c r="L69" s="20"/>
      <c r="M69" s="20">
        <f t="shared" ref="M69:M132" si="82">H69-I69</f>
        <v>1.0000000038417056E-2</v>
      </c>
      <c r="N69" s="13">
        <v>509.00369999999998</v>
      </c>
      <c r="O69" s="15">
        <v>4324.6000000000004</v>
      </c>
      <c r="P69" s="72">
        <f t="shared" ref="P69:P71" si="83">N69/12/O69</f>
        <v>9.8083001896129111E-3</v>
      </c>
      <c r="Q69" s="28">
        <f t="shared" si="79"/>
        <v>0</v>
      </c>
      <c r="R69" s="30">
        <f t="shared" ref="R69:R73" si="84">E69/N69</f>
        <v>1.192913528919338</v>
      </c>
      <c r="S69" s="30">
        <f t="shared" ref="S69:S73" si="85">K69/P69</f>
        <v>1.1929135289193378</v>
      </c>
      <c r="T69" s="52">
        <f t="shared" ref="T69:T75" si="86">R69-S69</f>
        <v>0</v>
      </c>
      <c r="U69" s="24"/>
    </row>
    <row r="70" spans="1:25" s="5" customFormat="1" ht="15.75" customHeight="1" x14ac:dyDescent="0.25">
      <c r="A70" s="35">
        <v>67</v>
      </c>
      <c r="B70" s="35" t="s">
        <v>3</v>
      </c>
      <c r="C70" s="35"/>
      <c r="D70" s="35" t="s">
        <v>76</v>
      </c>
      <c r="E70" s="36">
        <v>967.83969999999999</v>
      </c>
      <c r="F70" s="37">
        <v>1431918.07</v>
      </c>
      <c r="G70" s="38">
        <v>1218570.8500000001</v>
      </c>
      <c r="H70" s="41">
        <f t="shared" si="80"/>
        <v>213347.21999999997</v>
      </c>
      <c r="I70" s="37">
        <v>213347.22</v>
      </c>
      <c r="J70" s="43">
        <v>5705.5</v>
      </c>
      <c r="K70" s="66">
        <f t="shared" si="81"/>
        <v>1.4136063155434815E-2</v>
      </c>
      <c r="L70" s="20"/>
      <c r="M70" s="20">
        <f t="shared" si="82"/>
        <v>0</v>
      </c>
      <c r="N70" s="13">
        <v>819.43460000000005</v>
      </c>
      <c r="O70" s="15">
        <v>5705.5</v>
      </c>
      <c r="P70" s="72">
        <f t="shared" si="83"/>
        <v>1.1968489469225603E-2</v>
      </c>
      <c r="Q70" s="28">
        <f t="shared" si="79"/>
        <v>0</v>
      </c>
      <c r="R70" s="52">
        <f t="shared" si="84"/>
        <v>1.1811067045496979</v>
      </c>
      <c r="S70" s="52">
        <f t="shared" si="85"/>
        <v>1.1811067045496979</v>
      </c>
      <c r="T70" s="52">
        <f t="shared" si="86"/>
        <v>0</v>
      </c>
      <c r="U70" s="29"/>
    </row>
    <row r="71" spans="1:25" s="4" customFormat="1" ht="15.75" customHeight="1" x14ac:dyDescent="0.25">
      <c r="A71" s="35">
        <v>68</v>
      </c>
      <c r="B71" s="35" t="s">
        <v>3</v>
      </c>
      <c r="C71" s="35"/>
      <c r="D71" s="35" t="s">
        <v>77</v>
      </c>
      <c r="E71" s="36">
        <v>1881.2701999999999</v>
      </c>
      <c r="F71" s="37">
        <v>2785100.46</v>
      </c>
      <c r="G71" s="38">
        <v>2318023.9900000002</v>
      </c>
      <c r="H71" s="41">
        <f t="shared" si="80"/>
        <v>467076.46999999974</v>
      </c>
      <c r="I71" s="42">
        <v>467076.47</v>
      </c>
      <c r="J71" s="43">
        <v>11238.3</v>
      </c>
      <c r="K71" s="66">
        <f t="shared" si="81"/>
        <v>1.3949842651172035E-2</v>
      </c>
      <c r="L71" s="20"/>
      <c r="M71" s="20">
        <f t="shared" si="82"/>
        <v>0</v>
      </c>
      <c r="N71" s="13">
        <v>1559.3861999999999</v>
      </c>
      <c r="O71" s="15">
        <v>11238.2</v>
      </c>
      <c r="P71" s="72">
        <f t="shared" si="83"/>
        <v>1.1563137335160434E-2</v>
      </c>
      <c r="Q71" s="28">
        <f t="shared" si="79"/>
        <v>9.9999999998544808E-2</v>
      </c>
      <c r="R71" s="52">
        <f t="shared" si="84"/>
        <v>1.2064171146313851</v>
      </c>
      <c r="S71" s="52">
        <f t="shared" si="85"/>
        <v>1.2064063797594329</v>
      </c>
      <c r="T71" s="52">
        <f t="shared" si="86"/>
        <v>1.0734871952244873E-5</v>
      </c>
      <c r="U71" s="24"/>
    </row>
    <row r="72" spans="1:25" s="4" customFormat="1" ht="15.75" customHeight="1" x14ac:dyDescent="0.25">
      <c r="A72" s="35">
        <v>69</v>
      </c>
      <c r="B72" s="35" t="s">
        <v>3</v>
      </c>
      <c r="C72" s="35"/>
      <c r="D72" s="35" t="s">
        <v>78</v>
      </c>
      <c r="E72" s="36">
        <v>456.13510000000002</v>
      </c>
      <c r="F72" s="37">
        <v>675219.18</v>
      </c>
      <c r="G72" s="38">
        <v>587004.69999999995</v>
      </c>
      <c r="H72" s="41">
        <f t="shared" si="80"/>
        <v>88214.480000000098</v>
      </c>
      <c r="I72" s="42">
        <v>88214.48</v>
      </c>
      <c r="J72" s="43">
        <v>2598.6</v>
      </c>
      <c r="K72" s="66">
        <f t="shared" si="81"/>
        <v>1.4627591138818339E-2</v>
      </c>
      <c r="L72" s="20"/>
      <c r="M72" s="20">
        <f t="shared" si="82"/>
        <v>0</v>
      </c>
      <c r="N72" s="13">
        <v>394.8229</v>
      </c>
      <c r="O72" s="15">
        <v>2598.6999999999998</v>
      </c>
      <c r="P72" s="72">
        <f t="shared" ref="P72:P75" si="87">N72/12/O72</f>
        <v>1.2660910583496877E-2</v>
      </c>
      <c r="Q72" s="28">
        <f t="shared" si="79"/>
        <v>-9.9999999999909051E-2</v>
      </c>
      <c r="R72" s="52">
        <f t="shared" si="84"/>
        <v>1.1552903846256133</v>
      </c>
      <c r="S72" s="52">
        <f t="shared" si="85"/>
        <v>1.1553348428101982</v>
      </c>
      <c r="T72" s="52">
        <f t="shared" si="86"/>
        <v>-4.4458184584872384E-5</v>
      </c>
      <c r="U72" s="24"/>
    </row>
    <row r="73" spans="1:25" s="4" customFormat="1" ht="15.75" customHeight="1" x14ac:dyDescent="0.25">
      <c r="A73" s="35">
        <v>70</v>
      </c>
      <c r="B73" s="35" t="s">
        <v>3</v>
      </c>
      <c r="C73" s="35"/>
      <c r="D73" s="35" t="s">
        <v>79</v>
      </c>
      <c r="E73" s="36">
        <v>437.59890000000001</v>
      </c>
      <c r="F73" s="37">
        <v>648023.44999999995</v>
      </c>
      <c r="G73" s="38">
        <v>583781.43999999994</v>
      </c>
      <c r="H73" s="41">
        <f t="shared" si="80"/>
        <v>64242.010000000009</v>
      </c>
      <c r="I73" s="42">
        <v>64242.01</v>
      </c>
      <c r="J73" s="43">
        <v>2600.8000000000002</v>
      </c>
      <c r="K73" s="66">
        <f t="shared" si="81"/>
        <v>1.4021291525684404E-2</v>
      </c>
      <c r="L73" s="20"/>
      <c r="M73" s="20">
        <f t="shared" si="82"/>
        <v>0</v>
      </c>
      <c r="N73" s="13">
        <v>392.68880000000001</v>
      </c>
      <c r="O73" s="15">
        <v>2600.8000000000002</v>
      </c>
      <c r="P73" s="72">
        <f t="shared" si="87"/>
        <v>1.2582308007792474E-2</v>
      </c>
      <c r="Q73" s="28">
        <f t="shared" si="79"/>
        <v>0</v>
      </c>
      <c r="R73" s="52">
        <f t="shared" si="84"/>
        <v>1.1143656248917717</v>
      </c>
      <c r="S73" s="52">
        <f t="shared" si="85"/>
        <v>1.1143656248917717</v>
      </c>
      <c r="T73" s="52">
        <f t="shared" si="86"/>
        <v>0</v>
      </c>
      <c r="U73" s="24"/>
    </row>
    <row r="74" spans="1:25" s="4" customFormat="1" ht="15.75" customHeight="1" x14ac:dyDescent="0.25">
      <c r="A74" s="35">
        <v>71</v>
      </c>
      <c r="B74" s="35" t="s">
        <v>3</v>
      </c>
      <c r="C74" s="35"/>
      <c r="D74" s="35" t="s">
        <v>80</v>
      </c>
      <c r="E74" s="36">
        <v>448.34649999999999</v>
      </c>
      <c r="F74" s="37">
        <v>663516.04</v>
      </c>
      <c r="G74" s="38">
        <v>587178.12</v>
      </c>
      <c r="H74" s="41">
        <f>F74-G74</f>
        <v>76337.920000000042</v>
      </c>
      <c r="I74" s="42">
        <v>76337.919999999998</v>
      </c>
      <c r="J74" s="43">
        <v>2599.4</v>
      </c>
      <c r="K74" s="66">
        <f>E74/12/J74</f>
        <v>1.4373397065989587E-2</v>
      </c>
      <c r="L74" s="17"/>
      <c r="M74" s="20">
        <f t="shared" si="82"/>
        <v>0</v>
      </c>
      <c r="N74" s="13">
        <v>394.78739999999999</v>
      </c>
      <c r="O74" s="15">
        <v>2599.4</v>
      </c>
      <c r="P74" s="72">
        <f t="shared" si="87"/>
        <v>1.2656363006847733E-2</v>
      </c>
      <c r="Q74" s="28">
        <f t="shared" si="79"/>
        <v>0</v>
      </c>
      <c r="R74" s="4">
        <f>E74/N74</f>
        <v>1.1356656772733882</v>
      </c>
      <c r="S74" s="6">
        <f>K74/P74</f>
        <v>1.1356656772733882</v>
      </c>
      <c r="T74" s="52">
        <f t="shared" si="86"/>
        <v>0</v>
      </c>
      <c r="U74" s="6"/>
      <c r="V74" s="6"/>
      <c r="W74" s="6"/>
      <c r="X74" s="6"/>
      <c r="Y74" s="6"/>
    </row>
    <row r="75" spans="1:25" s="4" customFormat="1" ht="15.75" customHeight="1" x14ac:dyDescent="0.25">
      <c r="A75" s="35">
        <v>72</v>
      </c>
      <c r="B75" s="35" t="s">
        <v>3</v>
      </c>
      <c r="C75" s="35"/>
      <c r="D75" s="35" t="s">
        <v>81</v>
      </c>
      <c r="E75" s="36">
        <v>433.09129999999999</v>
      </c>
      <c r="F75" s="37">
        <v>640951.71</v>
      </c>
      <c r="G75" s="38">
        <v>547384</v>
      </c>
      <c r="H75" s="41">
        <f t="shared" si="80"/>
        <v>93567.709999999963</v>
      </c>
      <c r="I75" s="42">
        <v>93567.71</v>
      </c>
      <c r="J75" s="43">
        <v>2520.8000000000002</v>
      </c>
      <c r="K75" s="66">
        <f t="shared" ref="K75:K82" si="88">E75/J75/12</f>
        <v>1.4317257087697025E-2</v>
      </c>
      <c r="L75" s="20"/>
      <c r="M75" s="20">
        <f t="shared" si="82"/>
        <v>0</v>
      </c>
      <c r="N75" s="13">
        <v>368.14479999999998</v>
      </c>
      <c r="O75" s="15">
        <v>2520.8000000000002</v>
      </c>
      <c r="P75" s="72">
        <f t="shared" si="87"/>
        <v>1.2170236961811062E-2</v>
      </c>
      <c r="Q75" s="28">
        <f t="shared" si="79"/>
        <v>0</v>
      </c>
      <c r="R75" s="52">
        <f t="shared" ref="R75:R82" si="89">E75/N75</f>
        <v>1.1764156386291482</v>
      </c>
      <c r="S75" s="52">
        <f t="shared" ref="S75:S82" si="90">K75/P75</f>
        <v>1.1764156386291482</v>
      </c>
      <c r="T75" s="52">
        <f t="shared" si="86"/>
        <v>0</v>
      </c>
      <c r="U75" s="24"/>
    </row>
    <row r="76" spans="1:25" s="4" customFormat="1" ht="45" x14ac:dyDescent="0.25">
      <c r="A76" s="35">
        <v>73</v>
      </c>
      <c r="B76" s="35" t="s">
        <v>3</v>
      </c>
      <c r="C76" s="35" t="s">
        <v>16</v>
      </c>
      <c r="D76" s="35" t="s">
        <v>82</v>
      </c>
      <c r="E76" s="36">
        <v>964.83510000000001</v>
      </c>
      <c r="F76" s="38">
        <v>1427907.61</v>
      </c>
      <c r="G76" s="38">
        <v>1203376.51</v>
      </c>
      <c r="H76" s="41">
        <f t="shared" si="80"/>
        <v>224531.10000000009</v>
      </c>
      <c r="I76" s="42">
        <v>224531.11</v>
      </c>
      <c r="J76" s="38">
        <v>5018.1000000000004</v>
      </c>
      <c r="K76" s="66">
        <f t="shared" si="88"/>
        <v>1.6022583248639925E-2</v>
      </c>
      <c r="L76" s="24" t="s">
        <v>346</v>
      </c>
      <c r="M76" s="20">
        <f t="shared" si="82"/>
        <v>-9.9999998928979039E-3</v>
      </c>
      <c r="N76" s="13">
        <v>809.53539999999998</v>
      </c>
      <c r="O76" s="14">
        <v>5018.1000000000004</v>
      </c>
      <c r="P76" s="27">
        <f t="shared" ref="P76:P77" si="91">N76/O76/12</f>
        <v>1.3443590867725499E-2</v>
      </c>
      <c r="Q76" s="28">
        <f t="shared" si="79"/>
        <v>0</v>
      </c>
      <c r="R76" s="4">
        <f t="shared" ref="R76:R77" si="92">N76/E76</f>
        <v>0.83904016344347332</v>
      </c>
      <c r="S76" s="4">
        <f t="shared" ref="S76:S77" si="93">P76/K76</f>
        <v>0.83904016344347332</v>
      </c>
      <c r="T76" s="4">
        <f t="shared" ref="T76:T80" si="94">R76-S76</f>
        <v>0</v>
      </c>
      <c r="U76" s="24"/>
    </row>
    <row r="77" spans="1:25" s="4" customFormat="1" ht="30" x14ac:dyDescent="0.25">
      <c r="A77" s="35">
        <v>74</v>
      </c>
      <c r="B77" s="35" t="s">
        <v>3</v>
      </c>
      <c r="C77" s="35"/>
      <c r="D77" s="35" t="s">
        <v>83</v>
      </c>
      <c r="E77" s="36">
        <v>1083.4896000000001</v>
      </c>
      <c r="F77" s="37">
        <v>1603411.41</v>
      </c>
      <c r="G77" s="38">
        <v>1235879.75</v>
      </c>
      <c r="H77" s="41">
        <f t="shared" si="80"/>
        <v>367531.65999999992</v>
      </c>
      <c r="I77" s="42">
        <v>367531.66</v>
      </c>
      <c r="J77" s="43">
        <v>5111.8</v>
      </c>
      <c r="K77" s="66">
        <f t="shared" si="88"/>
        <v>1.766321061074377E-2</v>
      </c>
      <c r="L77" s="24" t="s">
        <v>344</v>
      </c>
      <c r="M77" s="20">
        <f t="shared" si="82"/>
        <v>0</v>
      </c>
      <c r="N77" s="13">
        <v>831.16750000000002</v>
      </c>
      <c r="O77" s="15">
        <v>5111.8</v>
      </c>
      <c r="P77" s="27">
        <f t="shared" si="91"/>
        <v>1.3549817741956518E-2</v>
      </c>
      <c r="Q77" s="28">
        <f t="shared" si="79"/>
        <v>0</v>
      </c>
      <c r="R77" s="4">
        <f t="shared" si="92"/>
        <v>0.76712088422445401</v>
      </c>
      <c r="S77" s="4">
        <f t="shared" si="93"/>
        <v>0.7671208842244539</v>
      </c>
      <c r="T77" s="4">
        <f t="shared" si="94"/>
        <v>0</v>
      </c>
      <c r="U77" s="24"/>
    </row>
    <row r="78" spans="1:25" s="4" customFormat="1" ht="15.75" customHeight="1" x14ac:dyDescent="0.25">
      <c r="A78" s="35">
        <v>75</v>
      </c>
      <c r="B78" s="35" t="s">
        <v>3</v>
      </c>
      <c r="C78" s="35"/>
      <c r="D78" s="35" t="s">
        <v>84</v>
      </c>
      <c r="E78" s="36">
        <v>496.15129999999999</v>
      </c>
      <c r="F78" s="37">
        <v>734448.03</v>
      </c>
      <c r="G78" s="38">
        <v>629085.06000000006</v>
      </c>
      <c r="H78" s="41">
        <f t="shared" ref="H78:H92" si="95">F78-G78</f>
        <v>105362.96999999997</v>
      </c>
      <c r="I78" s="42">
        <v>105362.97</v>
      </c>
      <c r="J78" s="43">
        <v>2656.9</v>
      </c>
      <c r="K78" s="66">
        <f t="shared" si="88"/>
        <v>1.5561722935250355E-2</v>
      </c>
      <c r="L78" s="20"/>
      <c r="M78" s="20">
        <f t="shared" si="82"/>
        <v>0</v>
      </c>
      <c r="N78" s="13">
        <v>423.20159999999998</v>
      </c>
      <c r="O78" s="15">
        <v>2656.9</v>
      </c>
      <c r="P78" s="72">
        <f t="shared" ref="P78:P80" si="96">N78/12/O78</f>
        <v>1.3273664797320183E-2</v>
      </c>
      <c r="Q78" s="28">
        <f t="shared" si="79"/>
        <v>0</v>
      </c>
      <c r="R78" s="52">
        <f t="shared" si="89"/>
        <v>1.1723757660651566</v>
      </c>
      <c r="S78" s="52">
        <f t="shared" si="90"/>
        <v>1.1723757660651568</v>
      </c>
      <c r="T78" s="52">
        <f t="shared" si="94"/>
        <v>0</v>
      </c>
      <c r="U78" s="24"/>
    </row>
    <row r="79" spans="1:25" s="4" customFormat="1" ht="15.75" customHeight="1" x14ac:dyDescent="0.25">
      <c r="A79" s="35">
        <v>76</v>
      </c>
      <c r="B79" s="35" t="s">
        <v>3</v>
      </c>
      <c r="C79" s="35"/>
      <c r="D79" s="35" t="s">
        <v>85</v>
      </c>
      <c r="E79" s="36">
        <v>1533.3008</v>
      </c>
      <c r="F79" s="37">
        <v>2270913.0499999998</v>
      </c>
      <c r="G79" s="38">
        <v>2019372.77</v>
      </c>
      <c r="H79" s="41">
        <f t="shared" si="95"/>
        <v>251540.2799999998</v>
      </c>
      <c r="I79" s="42">
        <v>251540.28</v>
      </c>
      <c r="J79" s="43">
        <v>8066.2</v>
      </c>
      <c r="K79" s="66">
        <f t="shared" si="88"/>
        <v>1.5840800707478946E-2</v>
      </c>
      <c r="L79" s="20"/>
      <c r="M79" s="20">
        <f t="shared" si="82"/>
        <v>0</v>
      </c>
      <c r="N79" s="13">
        <v>1357.8681999999999</v>
      </c>
      <c r="O79" s="15">
        <v>8066.7</v>
      </c>
      <c r="P79" s="72">
        <f t="shared" si="96"/>
        <v>1.4027506084685601E-2</v>
      </c>
      <c r="Q79" s="28">
        <f t="shared" si="79"/>
        <v>-0.5</v>
      </c>
      <c r="R79" s="30">
        <f t="shared" si="89"/>
        <v>1.1291970752389666</v>
      </c>
      <c r="S79" s="30">
        <f t="shared" si="90"/>
        <v>1.1292670708425492</v>
      </c>
      <c r="T79" s="52">
        <f t="shared" si="94"/>
        <v>-6.9995603582562183E-5</v>
      </c>
      <c r="U79" s="24"/>
    </row>
    <row r="80" spans="1:25" s="4" customFormat="1" ht="15.75" customHeight="1" x14ac:dyDescent="0.25">
      <c r="A80" s="35">
        <v>77</v>
      </c>
      <c r="B80" s="35" t="s">
        <v>3</v>
      </c>
      <c r="C80" s="35"/>
      <c r="D80" s="35" t="s">
        <v>86</v>
      </c>
      <c r="E80" s="36">
        <v>3529.1995000000002</v>
      </c>
      <c r="F80" s="37">
        <v>5224494.3</v>
      </c>
      <c r="G80" s="38">
        <v>4491831.1100000003</v>
      </c>
      <c r="H80" s="41">
        <f t="shared" si="95"/>
        <v>732663.18999999948</v>
      </c>
      <c r="I80" s="42">
        <v>732663.19</v>
      </c>
      <c r="J80" s="43">
        <v>17842.7</v>
      </c>
      <c r="K80" s="66">
        <f t="shared" si="88"/>
        <v>1.6482929059690146E-2</v>
      </c>
      <c r="L80" s="20"/>
      <c r="M80" s="20">
        <f t="shared" si="82"/>
        <v>0</v>
      </c>
      <c r="N80" s="13">
        <v>3019.9020999999998</v>
      </c>
      <c r="O80" s="15">
        <v>17841.2</v>
      </c>
      <c r="P80" s="72">
        <f t="shared" si="96"/>
        <v>1.4105469830131006E-2</v>
      </c>
      <c r="Q80" s="28">
        <f t="shared" si="79"/>
        <v>1.5</v>
      </c>
      <c r="R80" s="30">
        <f t="shared" si="89"/>
        <v>1.1686469902451475</v>
      </c>
      <c r="S80" s="30">
        <f t="shared" si="90"/>
        <v>1.168548744436757</v>
      </c>
      <c r="T80" s="52">
        <f t="shared" si="94"/>
        <v>9.8245808390462486E-5</v>
      </c>
      <c r="U80" s="24"/>
    </row>
    <row r="81" spans="1:25" s="4" customFormat="1" ht="15.75" customHeight="1" x14ac:dyDescent="0.25">
      <c r="A81" s="35">
        <v>78</v>
      </c>
      <c r="B81" s="35" t="s">
        <v>3</v>
      </c>
      <c r="C81" s="35"/>
      <c r="D81" s="35" t="s">
        <v>87</v>
      </c>
      <c r="E81" s="36">
        <v>3473.2024000000001</v>
      </c>
      <c r="F81" s="37">
        <v>5141714.17</v>
      </c>
      <c r="G81" s="38">
        <v>4323668.82</v>
      </c>
      <c r="H81" s="41">
        <f t="shared" si="95"/>
        <v>818045.34999999963</v>
      </c>
      <c r="I81" s="42">
        <v>818063.22</v>
      </c>
      <c r="J81" s="43">
        <v>21331.3</v>
      </c>
      <c r="K81" s="66">
        <f t="shared" si="88"/>
        <v>1.3568490121714726E-2</v>
      </c>
      <c r="L81" s="20"/>
      <c r="M81" s="20">
        <f t="shared" si="82"/>
        <v>-17.870000000344589</v>
      </c>
      <c r="N81" s="58">
        <v>2907.8157999999999</v>
      </c>
      <c r="O81" s="59">
        <v>21330.799999999999</v>
      </c>
      <c r="P81" s="65">
        <f>N81/O81/12</f>
        <v>1.1360004469280727E-2</v>
      </c>
      <c r="Q81" s="28">
        <f t="shared" si="79"/>
        <v>0.5</v>
      </c>
      <c r="R81" s="53">
        <f>N81/E81</f>
        <v>0.83721461208249759</v>
      </c>
      <c r="S81" s="53">
        <f>P81/K81</f>
        <v>0.83723423663038343</v>
      </c>
      <c r="T81" s="53">
        <f>R81-S81</f>
        <v>-1.9624547885843668E-5</v>
      </c>
      <c r="U81" s="24"/>
    </row>
    <row r="82" spans="1:25" s="4" customFormat="1" ht="15.75" customHeight="1" x14ac:dyDescent="0.25">
      <c r="A82" s="35">
        <v>79</v>
      </c>
      <c r="B82" s="35" t="s">
        <v>3</v>
      </c>
      <c r="C82" s="35"/>
      <c r="D82" s="35" t="s">
        <v>88</v>
      </c>
      <c r="E82" s="36">
        <v>500.33749999999998</v>
      </c>
      <c r="F82" s="37">
        <v>740544.12</v>
      </c>
      <c r="G82" s="38">
        <v>607544.88</v>
      </c>
      <c r="H82" s="41">
        <f t="shared" si="95"/>
        <v>132999.24</v>
      </c>
      <c r="I82" s="42">
        <v>132999.24</v>
      </c>
      <c r="J82" s="43">
        <v>2603.1999999999998</v>
      </c>
      <c r="K82" s="66">
        <f t="shared" si="88"/>
        <v>1.6016745415898381E-2</v>
      </c>
      <c r="L82" s="20"/>
      <c r="M82" s="20">
        <f t="shared" si="82"/>
        <v>0</v>
      </c>
      <c r="N82" s="13">
        <v>408.60730000000001</v>
      </c>
      <c r="O82" s="15">
        <v>2603.1999999999998</v>
      </c>
      <c r="P82" s="72">
        <f t="shared" ref="P82:P91" si="97">N82/12/O82</f>
        <v>1.3080289003278019E-2</v>
      </c>
      <c r="Q82" s="28">
        <f t="shared" si="79"/>
        <v>0</v>
      </c>
      <c r="R82" s="52">
        <f t="shared" si="89"/>
        <v>1.2244947655120209</v>
      </c>
      <c r="S82" s="52">
        <f t="shared" si="90"/>
        <v>1.2244947655120206</v>
      </c>
      <c r="T82" s="52">
        <f t="shared" ref="T82:T91" si="98">R82-S82</f>
        <v>0</v>
      </c>
      <c r="U82" s="24"/>
    </row>
    <row r="83" spans="1:25" s="5" customFormat="1" ht="15.75" customHeight="1" x14ac:dyDescent="0.25">
      <c r="A83" s="35">
        <v>80</v>
      </c>
      <c r="B83" s="35" t="s">
        <v>3</v>
      </c>
      <c r="C83" s="35"/>
      <c r="D83" s="35" t="s">
        <v>89</v>
      </c>
      <c r="E83" s="36">
        <v>3051.5439999999999</v>
      </c>
      <c r="F83" s="37">
        <v>4514164.9800000004</v>
      </c>
      <c r="G83" s="38">
        <v>3824368.23</v>
      </c>
      <c r="H83" s="41">
        <f>F83-G83</f>
        <v>689796.75000000047</v>
      </c>
      <c r="I83" s="37">
        <v>689796.75</v>
      </c>
      <c r="J83" s="43">
        <v>17215.8</v>
      </c>
      <c r="K83" s="66">
        <f>E83/12/J83</f>
        <v>1.477104365369796E-2</v>
      </c>
      <c r="L83" s="17"/>
      <c r="M83" s="20">
        <f t="shared" si="82"/>
        <v>0</v>
      </c>
      <c r="N83" s="13">
        <v>2571.1949</v>
      </c>
      <c r="O83" s="15">
        <v>17215.8</v>
      </c>
      <c r="P83" s="72">
        <f t="shared" si="97"/>
        <v>1.2445906763941651E-2</v>
      </c>
      <c r="Q83" s="28">
        <f t="shared" si="79"/>
        <v>0</v>
      </c>
      <c r="R83" s="4">
        <f>E83/N83</f>
        <v>1.1868194044722165</v>
      </c>
      <c r="S83" s="6">
        <f>K83/P83</f>
        <v>1.1868194044722165</v>
      </c>
      <c r="T83" s="52">
        <f t="shared" si="98"/>
        <v>0</v>
      </c>
      <c r="U83" s="6"/>
      <c r="V83" s="6"/>
      <c r="W83" s="6"/>
      <c r="X83" s="6"/>
      <c r="Y83" s="6"/>
    </row>
    <row r="84" spans="1:25" s="4" customFormat="1" ht="15.75" customHeight="1" x14ac:dyDescent="0.25">
      <c r="A84" s="35">
        <v>81</v>
      </c>
      <c r="B84" s="35" t="s">
        <v>3</v>
      </c>
      <c r="C84" s="35"/>
      <c r="D84" s="35" t="s">
        <v>90</v>
      </c>
      <c r="E84" s="36">
        <v>1034.7837</v>
      </c>
      <c r="F84" s="37">
        <v>1531583.58</v>
      </c>
      <c r="G84" s="38">
        <v>1276556.33</v>
      </c>
      <c r="H84" s="41">
        <f t="shared" si="95"/>
        <v>255027.25</v>
      </c>
      <c r="I84" s="42">
        <v>255027.25</v>
      </c>
      <c r="J84" s="43">
        <v>5139.7</v>
      </c>
      <c r="K84" s="66">
        <f>E84/J84/12</f>
        <v>1.6777628071677337E-2</v>
      </c>
      <c r="L84" s="20"/>
      <c r="M84" s="20">
        <f t="shared" si="82"/>
        <v>0</v>
      </c>
      <c r="N84" s="13">
        <v>858.82389999999998</v>
      </c>
      <c r="O84" s="15">
        <v>5139.7</v>
      </c>
      <c r="P84" s="72">
        <f t="shared" si="97"/>
        <v>1.3924676213267959E-2</v>
      </c>
      <c r="Q84" s="28">
        <f t="shared" si="79"/>
        <v>0</v>
      </c>
      <c r="R84" s="52">
        <f>E84/N84</f>
        <v>1.2048846102210242</v>
      </c>
      <c r="S84" s="52">
        <f>K84/P84</f>
        <v>1.2048846102210244</v>
      </c>
      <c r="T84" s="52">
        <f t="shared" si="98"/>
        <v>0</v>
      </c>
      <c r="U84" s="24"/>
    </row>
    <row r="85" spans="1:25" s="4" customFormat="1" ht="15.75" customHeight="1" x14ac:dyDescent="0.25">
      <c r="A85" s="35">
        <v>82</v>
      </c>
      <c r="B85" s="35" t="s">
        <v>3</v>
      </c>
      <c r="C85" s="35"/>
      <c r="D85" s="35" t="s">
        <v>91</v>
      </c>
      <c r="E85" s="36">
        <v>459.70010000000002</v>
      </c>
      <c r="F85" s="37">
        <v>680600.22</v>
      </c>
      <c r="G85" s="38">
        <v>582216.05000000005</v>
      </c>
      <c r="H85" s="41">
        <f t="shared" si="95"/>
        <v>98384.169999999925</v>
      </c>
      <c r="I85" s="42">
        <v>98384.17</v>
      </c>
      <c r="J85" s="43">
        <v>2602.1</v>
      </c>
      <c r="K85" s="66">
        <f>E85/12/J85</f>
        <v>1.4722086647963826E-2</v>
      </c>
      <c r="L85" s="17"/>
      <c r="M85" s="20">
        <f t="shared" si="82"/>
        <v>0</v>
      </c>
      <c r="N85" s="13">
        <v>391.47</v>
      </c>
      <c r="O85" s="15">
        <v>2602.1</v>
      </c>
      <c r="P85" s="72">
        <f t="shared" si="97"/>
        <v>1.2536989354751933E-2</v>
      </c>
      <c r="Q85" s="28">
        <f t="shared" si="79"/>
        <v>0</v>
      </c>
      <c r="R85" s="4">
        <f t="shared" ref="R85:R86" si="99">E85/N85</f>
        <v>1.1742920274861419</v>
      </c>
      <c r="S85" s="6">
        <f t="shared" ref="S85:S86" si="100">K85/P85</f>
        <v>1.1742920274861419</v>
      </c>
      <c r="T85" s="52">
        <f t="shared" si="98"/>
        <v>0</v>
      </c>
      <c r="U85" s="6"/>
      <c r="V85" s="6"/>
      <c r="W85" s="6"/>
      <c r="X85" s="6"/>
      <c r="Y85" s="6"/>
    </row>
    <row r="86" spans="1:25" s="4" customFormat="1" ht="15.75" customHeight="1" x14ac:dyDescent="0.25">
      <c r="A86" s="35">
        <v>83</v>
      </c>
      <c r="B86" s="35" t="s">
        <v>3</v>
      </c>
      <c r="C86" s="35"/>
      <c r="D86" s="35" t="s">
        <v>92</v>
      </c>
      <c r="E86" s="36">
        <v>874.09</v>
      </c>
      <c r="F86" s="37">
        <v>1293197.28</v>
      </c>
      <c r="G86" s="38">
        <v>1148636.75</v>
      </c>
      <c r="H86" s="41">
        <f t="shared" si="95"/>
        <v>144560.53000000003</v>
      </c>
      <c r="I86" s="42">
        <v>144560.59</v>
      </c>
      <c r="J86" s="43">
        <v>5141.8</v>
      </c>
      <c r="K86" s="66">
        <f>E86/12/J86</f>
        <v>1.4166407354104269E-2</v>
      </c>
      <c r="L86" s="17"/>
      <c r="M86" s="20">
        <f t="shared" si="82"/>
        <v>-5.9999999968567863E-2</v>
      </c>
      <c r="N86" s="13">
        <v>772.4425</v>
      </c>
      <c r="O86" s="15">
        <v>5141.8</v>
      </c>
      <c r="P86" s="72">
        <f t="shared" si="97"/>
        <v>1.2519002748713162E-2</v>
      </c>
      <c r="Q86" s="28">
        <f t="shared" si="79"/>
        <v>0</v>
      </c>
      <c r="R86" s="4">
        <f t="shared" si="99"/>
        <v>1.131592319169388</v>
      </c>
      <c r="S86" s="6">
        <f t="shared" si="100"/>
        <v>1.131592319169388</v>
      </c>
      <c r="T86" s="52">
        <f t="shared" si="98"/>
        <v>0</v>
      </c>
      <c r="U86" s="6"/>
      <c r="V86" s="6"/>
      <c r="W86" s="6"/>
      <c r="X86" s="6"/>
      <c r="Y86" s="6"/>
    </row>
    <row r="87" spans="1:25" s="4" customFormat="1" ht="15.75" customHeight="1" x14ac:dyDescent="0.25">
      <c r="A87" s="35">
        <v>84</v>
      </c>
      <c r="B87" s="35" t="s">
        <v>3</v>
      </c>
      <c r="C87" s="35"/>
      <c r="D87" s="35" t="s">
        <v>93</v>
      </c>
      <c r="E87" s="36">
        <v>2561.6069000000002</v>
      </c>
      <c r="F87" s="37">
        <v>3789929.15</v>
      </c>
      <c r="G87" s="38">
        <v>3511779.18</v>
      </c>
      <c r="H87" s="41">
        <f t="shared" si="95"/>
        <v>278149.96999999974</v>
      </c>
      <c r="I87" s="42">
        <v>278119.67</v>
      </c>
      <c r="J87" s="43">
        <v>16736.2</v>
      </c>
      <c r="K87" s="66">
        <f t="shared" ref="K87:K88" si="101">E87/J87/12</f>
        <v>1.2754821385181025E-2</v>
      </c>
      <c r="L87" s="20"/>
      <c r="M87" s="20">
        <f t="shared" si="82"/>
        <v>30.299999999755528</v>
      </c>
      <c r="N87" s="13">
        <v>2362.0576999999998</v>
      </c>
      <c r="O87" s="15">
        <v>16736.2</v>
      </c>
      <c r="P87" s="72">
        <f t="shared" si="97"/>
        <v>1.1761220687292613E-2</v>
      </c>
      <c r="Q87" s="28">
        <f t="shared" si="79"/>
        <v>0</v>
      </c>
      <c r="R87" s="52">
        <f t="shared" ref="R87:R91" si="102">E87/N87</f>
        <v>1.0844810861309613</v>
      </c>
      <c r="S87" s="52">
        <f t="shared" ref="S87:S91" si="103">K87/P87</f>
        <v>1.0844810861309615</v>
      </c>
      <c r="T87" s="52">
        <f t="shared" si="98"/>
        <v>0</v>
      </c>
      <c r="U87" s="24"/>
    </row>
    <row r="88" spans="1:25" s="4" customFormat="1" ht="15.75" customHeight="1" x14ac:dyDescent="0.25">
      <c r="A88" s="35">
        <v>85</v>
      </c>
      <c r="B88" s="35" t="s">
        <v>3</v>
      </c>
      <c r="C88" s="35"/>
      <c r="D88" s="35" t="s">
        <v>94</v>
      </c>
      <c r="E88" s="36">
        <v>1022.5539</v>
      </c>
      <c r="F88" s="37">
        <v>1513169.17</v>
      </c>
      <c r="G88" s="38">
        <v>1350885.41</v>
      </c>
      <c r="H88" s="41">
        <f t="shared" si="95"/>
        <v>162283.76</v>
      </c>
      <c r="I88" s="42">
        <v>162283.76</v>
      </c>
      <c r="J88" s="43">
        <v>6309.2</v>
      </c>
      <c r="K88" s="66">
        <f t="shared" si="101"/>
        <v>1.3506122012299499E-2</v>
      </c>
      <c r="L88" s="20"/>
      <c r="M88" s="20">
        <f t="shared" si="82"/>
        <v>0</v>
      </c>
      <c r="N88" s="13">
        <v>908.38670000000002</v>
      </c>
      <c r="O88" s="15">
        <v>6309.2</v>
      </c>
      <c r="P88" s="72">
        <f t="shared" si="97"/>
        <v>1.1998175944123925E-2</v>
      </c>
      <c r="Q88" s="28">
        <f t="shared" si="79"/>
        <v>0</v>
      </c>
      <c r="R88" s="52">
        <f t="shared" si="102"/>
        <v>1.1256812764872053</v>
      </c>
      <c r="S88" s="52">
        <f t="shared" si="103"/>
        <v>1.1256812764872053</v>
      </c>
      <c r="T88" s="52">
        <f t="shared" si="98"/>
        <v>0</v>
      </c>
      <c r="U88" s="24"/>
    </row>
    <row r="89" spans="1:25" s="4" customFormat="1" ht="15.75" customHeight="1" x14ac:dyDescent="0.25">
      <c r="A89" s="35">
        <v>86</v>
      </c>
      <c r="B89" s="35" t="s">
        <v>95</v>
      </c>
      <c r="C89" s="35"/>
      <c r="D89" s="35" t="s">
        <v>96</v>
      </c>
      <c r="E89" s="36">
        <v>509.47579999999999</v>
      </c>
      <c r="F89" s="37">
        <v>754230.5</v>
      </c>
      <c r="G89" s="38">
        <v>724053.54</v>
      </c>
      <c r="H89" s="41">
        <f t="shared" si="95"/>
        <v>30176.959999999963</v>
      </c>
      <c r="I89" s="42">
        <v>30176.959999999999</v>
      </c>
      <c r="J89" s="43">
        <v>2611.3000000000002</v>
      </c>
      <c r="K89" s="66">
        <f>E89/12/J89</f>
        <v>1.6258689796908306E-2</v>
      </c>
      <c r="L89" s="17"/>
      <c r="M89" s="20">
        <f t="shared" si="82"/>
        <v>-3.637978807091713E-11</v>
      </c>
      <c r="N89" s="13">
        <v>486.92360000000002</v>
      </c>
      <c r="O89" s="15">
        <v>2611.3000000000002</v>
      </c>
      <c r="P89" s="72">
        <f t="shared" si="97"/>
        <v>1.5538990796410473E-2</v>
      </c>
      <c r="Q89" s="28">
        <f t="shared" si="79"/>
        <v>0</v>
      </c>
      <c r="R89" s="4">
        <f t="shared" si="102"/>
        <v>1.0463156848425501</v>
      </c>
      <c r="S89" s="6">
        <f t="shared" si="103"/>
        <v>1.0463156848425501</v>
      </c>
      <c r="T89" s="52">
        <f t="shared" si="98"/>
        <v>0</v>
      </c>
      <c r="U89" s="6"/>
      <c r="V89" s="6"/>
      <c r="W89" s="6"/>
      <c r="X89" s="6"/>
      <c r="Y89" s="6"/>
    </row>
    <row r="90" spans="1:25" s="4" customFormat="1" ht="15.75" customHeight="1" x14ac:dyDescent="0.25">
      <c r="A90" s="35">
        <v>87</v>
      </c>
      <c r="B90" s="35" t="s">
        <v>3</v>
      </c>
      <c r="C90" s="35"/>
      <c r="D90" s="35" t="s">
        <v>97</v>
      </c>
      <c r="E90" s="36">
        <v>628.93029999999999</v>
      </c>
      <c r="F90" s="37">
        <v>931083.54</v>
      </c>
      <c r="G90" s="38">
        <v>794948.4</v>
      </c>
      <c r="H90" s="41">
        <f t="shared" si="95"/>
        <v>136135.14000000001</v>
      </c>
      <c r="I90" s="42">
        <v>136135.14000000001</v>
      </c>
      <c r="J90" s="43">
        <v>3847.4</v>
      </c>
      <c r="K90" s="66">
        <f>E90/12/J90</f>
        <v>1.3622409505986725E-2</v>
      </c>
      <c r="L90" s="17"/>
      <c r="M90" s="20">
        <f t="shared" si="82"/>
        <v>0</v>
      </c>
      <c r="N90" s="13">
        <v>534.66250000000002</v>
      </c>
      <c r="O90" s="15">
        <v>3847.4</v>
      </c>
      <c r="P90" s="72">
        <f t="shared" si="97"/>
        <v>1.1580602051601947E-2</v>
      </c>
      <c r="Q90" s="28">
        <f t="shared" si="79"/>
        <v>0</v>
      </c>
      <c r="R90" s="4">
        <f t="shared" si="102"/>
        <v>1.176312720641526</v>
      </c>
      <c r="S90" s="6">
        <f t="shared" si="103"/>
        <v>1.176312720641526</v>
      </c>
      <c r="T90" s="52">
        <f t="shared" si="98"/>
        <v>0</v>
      </c>
      <c r="U90" s="6"/>
      <c r="V90" s="6"/>
      <c r="W90" s="6"/>
      <c r="X90" s="6"/>
      <c r="Y90" s="6"/>
    </row>
    <row r="91" spans="1:25" s="4" customFormat="1" ht="15.75" customHeight="1" x14ac:dyDescent="0.25">
      <c r="A91" s="35">
        <v>88</v>
      </c>
      <c r="B91" s="35" t="s">
        <v>3</v>
      </c>
      <c r="C91" s="35" t="s">
        <v>16</v>
      </c>
      <c r="D91" s="35" t="s">
        <v>98</v>
      </c>
      <c r="E91" s="36">
        <v>1545.7843</v>
      </c>
      <c r="F91" s="38">
        <v>2288083.46</v>
      </c>
      <c r="G91" s="38">
        <v>1923239.19</v>
      </c>
      <c r="H91" s="41">
        <f t="shared" si="95"/>
        <v>364844.27</v>
      </c>
      <c r="I91" s="42">
        <v>364844.27</v>
      </c>
      <c r="J91" s="38">
        <v>8279.2000000000007</v>
      </c>
      <c r="K91" s="66">
        <f>E91/12/J91</f>
        <v>1.5558913703417398E-2</v>
      </c>
      <c r="L91" s="18"/>
      <c r="M91" s="20">
        <f t="shared" si="82"/>
        <v>0</v>
      </c>
      <c r="N91" s="13">
        <v>1292.6860999999999</v>
      </c>
      <c r="O91" s="14">
        <v>8276.7999999999993</v>
      </c>
      <c r="P91" s="72">
        <f t="shared" si="97"/>
        <v>1.3015155817062956E-2</v>
      </c>
      <c r="Q91" s="28">
        <f t="shared" si="79"/>
        <v>2.4000000000014552</v>
      </c>
      <c r="R91" s="4">
        <f t="shared" si="102"/>
        <v>1.195792466554719</v>
      </c>
      <c r="S91" s="6">
        <f t="shared" si="103"/>
        <v>1.195445826550886</v>
      </c>
      <c r="T91" s="52">
        <f t="shared" si="98"/>
        <v>3.4664000383299864E-4</v>
      </c>
    </row>
    <row r="92" spans="1:25" s="4" customFormat="1" ht="15.75" customHeight="1" x14ac:dyDescent="0.25">
      <c r="A92" s="35">
        <v>89</v>
      </c>
      <c r="B92" s="35" t="s">
        <v>3</v>
      </c>
      <c r="C92" s="35" t="s">
        <v>16</v>
      </c>
      <c r="D92" s="35" t="s">
        <v>99</v>
      </c>
      <c r="E92" s="36">
        <v>436.21640000000002</v>
      </c>
      <c r="F92" s="38">
        <v>645484.04</v>
      </c>
      <c r="G92" s="38">
        <v>559445.15</v>
      </c>
      <c r="H92" s="41">
        <f t="shared" si="95"/>
        <v>86038.890000000014</v>
      </c>
      <c r="I92" s="42">
        <v>86038.89</v>
      </c>
      <c r="J92" s="38">
        <v>2663.9</v>
      </c>
      <c r="K92" s="66">
        <f>E92/12/J92</f>
        <v>1.3645920142147478E-2</v>
      </c>
      <c r="L92" s="18"/>
      <c r="M92" s="20">
        <f t="shared" si="82"/>
        <v>0</v>
      </c>
      <c r="N92" s="13">
        <v>376.3218</v>
      </c>
      <c r="O92" s="14">
        <v>2663.9</v>
      </c>
      <c r="P92" s="27">
        <f>N92/O92/12</f>
        <v>1.1772269980104359E-2</v>
      </c>
      <c r="Q92" s="28">
        <f t="shared" si="79"/>
        <v>0</v>
      </c>
      <c r="R92" s="4">
        <f>N92/E92</f>
        <v>0.86269521274303296</v>
      </c>
      <c r="S92" s="4">
        <f>P92/K92</f>
        <v>0.86269521274303307</v>
      </c>
      <c r="T92" s="4">
        <f>R92-S92</f>
        <v>0</v>
      </c>
    </row>
    <row r="93" spans="1:25" s="4" customFormat="1" ht="15.75" customHeight="1" x14ac:dyDescent="0.25">
      <c r="A93" s="35">
        <v>90</v>
      </c>
      <c r="B93" s="35" t="s">
        <v>3</v>
      </c>
      <c r="C93" s="35"/>
      <c r="D93" s="35" t="s">
        <v>100</v>
      </c>
      <c r="E93" s="36">
        <v>994.57309999999995</v>
      </c>
      <c r="F93" s="37">
        <v>1472094.34</v>
      </c>
      <c r="G93" s="38">
        <v>1313468.1299999999</v>
      </c>
      <c r="H93" s="41">
        <f>F93-G93</f>
        <v>158626.2100000002</v>
      </c>
      <c r="I93" s="42">
        <v>158626.21</v>
      </c>
      <c r="J93" s="43">
        <v>4533.1000000000004</v>
      </c>
      <c r="K93" s="66">
        <f>E93/J93/12</f>
        <v>1.8283534814291909E-2</v>
      </c>
      <c r="L93" s="20"/>
      <c r="M93" s="20">
        <f t="shared" si="82"/>
        <v>0</v>
      </c>
      <c r="N93" s="13">
        <v>883.50789999999995</v>
      </c>
      <c r="O93" s="15">
        <v>4532.8</v>
      </c>
      <c r="P93" s="72">
        <f t="shared" ref="P93:P127" si="104">N93/12/O93</f>
        <v>1.6242864969408164E-2</v>
      </c>
      <c r="Q93" s="28">
        <f t="shared" si="79"/>
        <v>0.3000000000001819</v>
      </c>
      <c r="R93" s="52">
        <f t="shared" ref="R93:R94" si="105">E93/N93</f>
        <v>1.1257093456662923</v>
      </c>
      <c r="S93" s="52">
        <f t="shared" ref="S93:S94" si="106">K93/P93</f>
        <v>1.1256348463603647</v>
      </c>
      <c r="T93" s="52">
        <f t="shared" ref="T93:T129" si="107">R93-S93</f>
        <v>7.4499305927622217E-5</v>
      </c>
      <c r="U93" s="24"/>
    </row>
    <row r="94" spans="1:25" s="4" customFormat="1" ht="15.75" customHeight="1" x14ac:dyDescent="0.25">
      <c r="A94" s="35">
        <v>91</v>
      </c>
      <c r="B94" s="35" t="s">
        <v>3</v>
      </c>
      <c r="C94" s="35" t="s">
        <v>16</v>
      </c>
      <c r="D94" s="35" t="s">
        <v>101</v>
      </c>
      <c r="E94" s="36">
        <v>561.01430000000005</v>
      </c>
      <c r="F94" s="38">
        <v>830056.64</v>
      </c>
      <c r="G94" s="38">
        <v>751699.61</v>
      </c>
      <c r="H94" s="41">
        <f>F94-G94</f>
        <v>78357.030000000028</v>
      </c>
      <c r="I94" s="42">
        <v>78357.03</v>
      </c>
      <c r="J94" s="38">
        <v>3436.3</v>
      </c>
      <c r="K94" s="66">
        <f>E94/12/J94</f>
        <v>1.3605096082026211E-2</v>
      </c>
      <c r="L94" s="18"/>
      <c r="M94" s="20">
        <f t="shared" si="82"/>
        <v>0</v>
      </c>
      <c r="N94" s="13">
        <v>505.74360000000001</v>
      </c>
      <c r="O94" s="14">
        <v>3436.3</v>
      </c>
      <c r="P94" s="72">
        <f t="shared" si="104"/>
        <v>1.2264732415679654E-2</v>
      </c>
      <c r="Q94" s="28">
        <f t="shared" si="79"/>
        <v>0</v>
      </c>
      <c r="R94" s="33">
        <f t="shared" si="105"/>
        <v>1.1092860097488135</v>
      </c>
      <c r="S94" s="34">
        <f t="shared" si="106"/>
        <v>1.1092860097488135</v>
      </c>
      <c r="T94" s="52">
        <f t="shared" si="107"/>
        <v>0</v>
      </c>
    </row>
    <row r="95" spans="1:25" s="5" customFormat="1" ht="15.75" customHeight="1" x14ac:dyDescent="0.25">
      <c r="A95" s="35">
        <v>92</v>
      </c>
      <c r="B95" s="35" t="s">
        <v>3</v>
      </c>
      <c r="C95" s="35"/>
      <c r="D95" s="35" t="s">
        <v>102</v>
      </c>
      <c r="E95" s="36">
        <v>584.66999999999996</v>
      </c>
      <c r="F95" s="37">
        <v>865152.53</v>
      </c>
      <c r="G95" s="38">
        <v>833150.17</v>
      </c>
      <c r="H95" s="41">
        <f t="shared" ref="H95:H96" si="108">F95-G95</f>
        <v>32002.359999999986</v>
      </c>
      <c r="I95" s="37">
        <v>32002.36</v>
      </c>
      <c r="J95" s="43">
        <v>3540.1</v>
      </c>
      <c r="K95" s="66">
        <f t="shared" ref="K95:K96" si="109">E95/J95/12</f>
        <v>1.3763029292957826E-2</v>
      </c>
      <c r="L95" s="20"/>
      <c r="M95" s="20">
        <f t="shared" si="82"/>
        <v>0</v>
      </c>
      <c r="N95" s="13">
        <v>560.32190000000003</v>
      </c>
      <c r="O95" s="15">
        <v>3540.1</v>
      </c>
      <c r="P95" s="72">
        <f t="shared" si="104"/>
        <v>1.3189879287779064E-2</v>
      </c>
      <c r="Q95" s="28">
        <f t="shared" si="79"/>
        <v>0</v>
      </c>
      <c r="R95" s="52">
        <f t="shared" ref="R95:R96" si="110">E95/N95</f>
        <v>1.0434537718407935</v>
      </c>
      <c r="S95" s="52">
        <f t="shared" ref="S95:S96" si="111">K95/P95</f>
        <v>1.0434537718407937</v>
      </c>
      <c r="T95" s="52">
        <f t="shared" si="107"/>
        <v>0</v>
      </c>
      <c r="U95" s="29"/>
    </row>
    <row r="96" spans="1:25" s="4" customFormat="1" ht="15.75" customHeight="1" x14ac:dyDescent="0.25">
      <c r="A96" s="35">
        <v>93</v>
      </c>
      <c r="B96" s="35" t="s">
        <v>3</v>
      </c>
      <c r="C96" s="35"/>
      <c r="D96" s="35" t="s">
        <v>103</v>
      </c>
      <c r="E96" s="36">
        <v>659.28099999999995</v>
      </c>
      <c r="F96" s="37">
        <v>975549.87</v>
      </c>
      <c r="G96" s="38">
        <v>842336.52</v>
      </c>
      <c r="H96" s="41">
        <f t="shared" si="108"/>
        <v>133213.34999999998</v>
      </c>
      <c r="I96" s="42">
        <v>133213.35</v>
      </c>
      <c r="J96" s="43">
        <v>3544.2</v>
      </c>
      <c r="K96" s="66">
        <f t="shared" si="109"/>
        <v>1.5501406053082029E-2</v>
      </c>
      <c r="L96" s="20"/>
      <c r="M96" s="20">
        <f t="shared" si="82"/>
        <v>0</v>
      </c>
      <c r="N96" s="13">
        <v>566.49810000000002</v>
      </c>
      <c r="O96" s="15">
        <v>3544.2</v>
      </c>
      <c r="P96" s="72">
        <f t="shared" si="104"/>
        <v>1.3319839456012643E-2</v>
      </c>
      <c r="Q96" s="28">
        <f t="shared" si="79"/>
        <v>0</v>
      </c>
      <c r="R96" s="52">
        <f t="shared" si="110"/>
        <v>1.1637832501115184</v>
      </c>
      <c r="S96" s="52">
        <f t="shared" si="111"/>
        <v>1.1637832501115182</v>
      </c>
      <c r="T96" s="52">
        <f t="shared" si="107"/>
        <v>0</v>
      </c>
      <c r="U96" s="24"/>
    </row>
    <row r="97" spans="1:25" s="4" customFormat="1" ht="15.75" customHeight="1" x14ac:dyDescent="0.25">
      <c r="A97" s="35">
        <v>94</v>
      </c>
      <c r="B97" s="35" t="s">
        <v>3</v>
      </c>
      <c r="C97" s="35" t="s">
        <v>16</v>
      </c>
      <c r="D97" s="35" t="s">
        <v>104</v>
      </c>
      <c r="E97" s="36">
        <v>565.12530000000004</v>
      </c>
      <c r="F97" s="38">
        <v>835705.86</v>
      </c>
      <c r="G97" s="38">
        <v>761045.52</v>
      </c>
      <c r="H97" s="41">
        <f>F97-G97</f>
        <v>74660.339999999967</v>
      </c>
      <c r="I97" s="42">
        <v>74660.34</v>
      </c>
      <c r="J97" s="38">
        <v>3445.3</v>
      </c>
      <c r="K97" s="66">
        <f>E97/12/J97</f>
        <v>1.3668991089310073E-2</v>
      </c>
      <c r="L97" s="18"/>
      <c r="M97" s="20">
        <f t="shared" si="82"/>
        <v>0</v>
      </c>
      <c r="N97" s="13">
        <v>511.9991</v>
      </c>
      <c r="O97" s="14">
        <v>3445.3</v>
      </c>
      <c r="P97" s="72">
        <f t="shared" si="104"/>
        <v>1.2383998974448283E-2</v>
      </c>
      <c r="Q97" s="28">
        <f t="shared" si="79"/>
        <v>0</v>
      </c>
      <c r="R97" s="33">
        <f>E97/N97</f>
        <v>1.1037622917696537</v>
      </c>
      <c r="S97" s="34">
        <f>K97/P97</f>
        <v>1.1037622917696535</v>
      </c>
      <c r="T97" s="52">
        <f t="shared" si="107"/>
        <v>0</v>
      </c>
    </row>
    <row r="98" spans="1:25" s="4" customFormat="1" ht="15.75" customHeight="1" x14ac:dyDescent="0.25">
      <c r="A98" s="35">
        <v>95</v>
      </c>
      <c r="B98" s="35" t="s">
        <v>3</v>
      </c>
      <c r="C98" s="35"/>
      <c r="D98" s="35" t="s">
        <v>105</v>
      </c>
      <c r="E98" s="36">
        <v>1454.9665</v>
      </c>
      <c r="F98" s="37">
        <v>2152993.85</v>
      </c>
      <c r="G98" s="38">
        <v>1790062.4</v>
      </c>
      <c r="H98" s="41">
        <f t="shared" ref="H98:H103" si="112">F98-G98</f>
        <v>362931.45000000019</v>
      </c>
      <c r="I98" s="37">
        <v>362931.45</v>
      </c>
      <c r="J98" s="43">
        <v>8409.4</v>
      </c>
      <c r="K98" s="66">
        <f t="shared" ref="K98:K100" si="113">E98/J98/12</f>
        <v>1.4418056975923769E-2</v>
      </c>
      <c r="L98" s="20"/>
      <c r="M98" s="20">
        <f t="shared" si="82"/>
        <v>0</v>
      </c>
      <c r="N98" s="13">
        <v>1204.2260000000001</v>
      </c>
      <c r="O98" s="15">
        <v>8409.4</v>
      </c>
      <c r="P98" s="72">
        <f t="shared" si="104"/>
        <v>1.1933332540569682E-2</v>
      </c>
      <c r="Q98" s="28">
        <f t="shared" si="79"/>
        <v>0</v>
      </c>
      <c r="R98" s="30">
        <f t="shared" ref="R98:R100" si="114">E98/N98</f>
        <v>1.2082171452866819</v>
      </c>
      <c r="S98" s="30">
        <f t="shared" ref="S98:S100" si="115">K98/P98</f>
        <v>1.2082171452866819</v>
      </c>
      <c r="T98" s="52">
        <f t="shared" si="107"/>
        <v>0</v>
      </c>
      <c r="U98" s="24"/>
    </row>
    <row r="99" spans="1:25" s="4" customFormat="1" ht="15.75" customHeight="1" x14ac:dyDescent="0.25">
      <c r="A99" s="35">
        <v>96</v>
      </c>
      <c r="B99" s="35" t="s">
        <v>3</v>
      </c>
      <c r="C99" s="35"/>
      <c r="D99" s="35" t="s">
        <v>106</v>
      </c>
      <c r="E99" s="36">
        <v>464.76690000000002</v>
      </c>
      <c r="F99" s="37">
        <v>688035.36</v>
      </c>
      <c r="G99" s="38">
        <v>593488.14</v>
      </c>
      <c r="H99" s="41">
        <f t="shared" si="112"/>
        <v>94547.219999999972</v>
      </c>
      <c r="I99" s="42">
        <v>94547.22</v>
      </c>
      <c r="J99" s="43">
        <v>2590.5</v>
      </c>
      <c r="K99" s="66">
        <f t="shared" si="113"/>
        <v>1.4951003667245706E-2</v>
      </c>
      <c r="L99" s="20"/>
      <c r="M99" s="20">
        <f t="shared" si="82"/>
        <v>0</v>
      </c>
      <c r="N99" s="13">
        <v>399.25619999999998</v>
      </c>
      <c r="O99" s="15">
        <v>2590.5</v>
      </c>
      <c r="P99" s="72">
        <f t="shared" si="104"/>
        <v>1.2843601621308627E-2</v>
      </c>
      <c r="Q99" s="28">
        <f t="shared" si="79"/>
        <v>0</v>
      </c>
      <c r="R99" s="52">
        <f t="shared" si="114"/>
        <v>1.1640818602190774</v>
      </c>
      <c r="S99" s="52">
        <f t="shared" si="115"/>
        <v>1.1640818602190774</v>
      </c>
      <c r="T99" s="52">
        <f t="shared" si="107"/>
        <v>0</v>
      </c>
      <c r="U99" s="24"/>
    </row>
    <row r="100" spans="1:25" s="4" customFormat="1" ht="15.75" customHeight="1" x14ac:dyDescent="0.25">
      <c r="A100" s="35">
        <v>97</v>
      </c>
      <c r="B100" s="35" t="s">
        <v>3</v>
      </c>
      <c r="C100" s="35"/>
      <c r="D100" s="35" t="s">
        <v>107</v>
      </c>
      <c r="E100" s="36">
        <v>416.06380000000001</v>
      </c>
      <c r="F100" s="37">
        <v>615917.17000000004</v>
      </c>
      <c r="G100" s="38">
        <v>529587.48</v>
      </c>
      <c r="H100" s="41">
        <f t="shared" si="112"/>
        <v>86329.690000000061</v>
      </c>
      <c r="I100" s="42">
        <v>86329.69</v>
      </c>
      <c r="J100" s="43">
        <v>2581.4</v>
      </c>
      <c r="K100" s="66">
        <f t="shared" si="113"/>
        <v>1.3431464838201493E-2</v>
      </c>
      <c r="L100" s="20"/>
      <c r="M100" s="20">
        <f t="shared" si="82"/>
        <v>0</v>
      </c>
      <c r="N100" s="13">
        <v>356.1438</v>
      </c>
      <c r="O100" s="15">
        <v>2580.6</v>
      </c>
      <c r="P100" s="72">
        <f t="shared" si="104"/>
        <v>1.1500678136867396E-2</v>
      </c>
      <c r="Q100" s="28">
        <f t="shared" si="79"/>
        <v>0.8000000000001819</v>
      </c>
      <c r="R100" s="52">
        <f t="shared" si="114"/>
        <v>1.1682466464388823</v>
      </c>
      <c r="S100" s="52">
        <f t="shared" si="115"/>
        <v>1.1678845958782751</v>
      </c>
      <c r="T100" s="52">
        <f t="shared" si="107"/>
        <v>3.6205056060722995E-4</v>
      </c>
      <c r="U100" s="24"/>
    </row>
    <row r="101" spans="1:25" s="4" customFormat="1" ht="15.75" customHeight="1" x14ac:dyDescent="0.25">
      <c r="A101" s="35">
        <v>98</v>
      </c>
      <c r="B101" s="35" t="s">
        <v>3</v>
      </c>
      <c r="C101" s="35" t="s">
        <v>16</v>
      </c>
      <c r="D101" s="35" t="s">
        <v>108</v>
      </c>
      <c r="E101" s="36">
        <v>1254.7344000000001</v>
      </c>
      <c r="F101" s="37">
        <v>1857527.99</v>
      </c>
      <c r="G101" s="38">
        <v>1598756.82</v>
      </c>
      <c r="H101" s="41">
        <f>F101-G101</f>
        <v>258771.16999999993</v>
      </c>
      <c r="I101" s="42">
        <v>258771.17</v>
      </c>
      <c r="J101" s="43">
        <v>8461</v>
      </c>
      <c r="K101" s="66">
        <f>E101/12/J101</f>
        <v>1.235801914667297E-2</v>
      </c>
      <c r="L101" s="17" t="s">
        <v>370</v>
      </c>
      <c r="M101" s="20">
        <f t="shared" si="82"/>
        <v>0</v>
      </c>
      <c r="N101" s="13">
        <v>1075.2893999999999</v>
      </c>
      <c r="O101" s="15">
        <v>8460.9</v>
      </c>
      <c r="P101" s="72">
        <f t="shared" si="104"/>
        <v>1.0590770485409353E-2</v>
      </c>
      <c r="Q101" s="28">
        <f t="shared" si="79"/>
        <v>0.1000000000003638</v>
      </c>
      <c r="R101" s="4">
        <f>E101/N101</f>
        <v>1.1668806555704911</v>
      </c>
      <c r="S101" s="6">
        <f>K101/P101</f>
        <v>1.1668668642851163</v>
      </c>
      <c r="T101" s="52">
        <f t="shared" si="107"/>
        <v>1.3791285374820106E-5</v>
      </c>
      <c r="U101" s="6"/>
      <c r="V101" s="6"/>
      <c r="W101" s="6"/>
      <c r="X101" s="6"/>
      <c r="Y101" s="6"/>
    </row>
    <row r="102" spans="1:25" s="4" customFormat="1" ht="15.75" customHeight="1" x14ac:dyDescent="0.25">
      <c r="A102" s="35">
        <v>99</v>
      </c>
      <c r="B102" s="35" t="s">
        <v>3</v>
      </c>
      <c r="C102" s="35"/>
      <c r="D102" s="35" t="s">
        <v>109</v>
      </c>
      <c r="E102" s="36">
        <v>2706.7683000000002</v>
      </c>
      <c r="F102" s="37">
        <v>4006142.95</v>
      </c>
      <c r="G102" s="38">
        <v>3480949.01</v>
      </c>
      <c r="H102" s="41">
        <f t="shared" si="112"/>
        <v>525193.94000000041</v>
      </c>
      <c r="I102" s="42">
        <v>525193.94999999995</v>
      </c>
      <c r="J102" s="43">
        <v>15409.71</v>
      </c>
      <c r="K102" s="66">
        <f t="shared" ref="K102:K103" si="116">E102/J102/12</f>
        <v>1.46377852016683E-2</v>
      </c>
      <c r="L102" s="20"/>
      <c r="M102" s="20">
        <f t="shared" si="82"/>
        <v>-9.9999995436519384E-3</v>
      </c>
      <c r="N102" s="13">
        <v>2340.931</v>
      </c>
      <c r="O102" s="15">
        <v>15410.01</v>
      </c>
      <c r="P102" s="72">
        <f t="shared" si="104"/>
        <v>1.2659147095513457E-2</v>
      </c>
      <c r="Q102" s="28">
        <f t="shared" si="79"/>
        <v>-0.30000000000109139</v>
      </c>
      <c r="R102" s="52">
        <f t="shared" ref="R102:R103" si="117">E102/N102</f>
        <v>1.1562785490046481</v>
      </c>
      <c r="S102" s="52">
        <f t="shared" ref="S102:S103" si="118">K102/P102</f>
        <v>1.1563010597180039</v>
      </c>
      <c r="T102" s="52">
        <f t="shared" si="107"/>
        <v>-2.2510713355794465E-5</v>
      </c>
      <c r="U102" s="24"/>
    </row>
    <row r="103" spans="1:25" s="4" customFormat="1" ht="15.75" customHeight="1" x14ac:dyDescent="0.25">
      <c r="A103" s="35">
        <v>100</v>
      </c>
      <c r="B103" s="35" t="s">
        <v>3</v>
      </c>
      <c r="C103" s="35"/>
      <c r="D103" s="35" t="s">
        <v>110</v>
      </c>
      <c r="E103" s="36">
        <v>2046.7645</v>
      </c>
      <c r="F103" s="37">
        <v>3027145.34</v>
      </c>
      <c r="G103" s="38">
        <v>2575341.52</v>
      </c>
      <c r="H103" s="41">
        <f t="shared" si="112"/>
        <v>451803.81999999983</v>
      </c>
      <c r="I103" s="42">
        <v>451740.15</v>
      </c>
      <c r="J103" s="43">
        <v>11292.64</v>
      </c>
      <c r="K103" s="66">
        <f t="shared" si="116"/>
        <v>1.5103971111567653E-2</v>
      </c>
      <c r="L103" s="20"/>
      <c r="M103" s="20">
        <f t="shared" si="82"/>
        <v>63.669999999809079</v>
      </c>
      <c r="N103" s="13">
        <v>1730.6934000000001</v>
      </c>
      <c r="O103" s="15">
        <v>11289.14</v>
      </c>
      <c r="P103" s="72">
        <f t="shared" si="104"/>
        <v>1.2775503714189037E-2</v>
      </c>
      <c r="Q103" s="28">
        <f t="shared" si="79"/>
        <v>3.5</v>
      </c>
      <c r="R103" s="30">
        <f t="shared" si="117"/>
        <v>1.1826268592692384</v>
      </c>
      <c r="S103" s="30">
        <f t="shared" si="118"/>
        <v>1.1822603201776316</v>
      </c>
      <c r="T103" s="52">
        <f t="shared" si="107"/>
        <v>3.6653909160677678E-4</v>
      </c>
      <c r="U103" s="24"/>
    </row>
    <row r="104" spans="1:25" s="4" customFormat="1" ht="15.75" customHeight="1" x14ac:dyDescent="0.25">
      <c r="A104" s="35">
        <v>101</v>
      </c>
      <c r="B104" s="35" t="s">
        <v>3</v>
      </c>
      <c r="C104" s="35" t="s">
        <v>16</v>
      </c>
      <c r="D104" s="35" t="s">
        <v>111</v>
      </c>
      <c r="E104" s="36">
        <v>885.87519999999995</v>
      </c>
      <c r="F104" s="38">
        <v>1310658.3400000001</v>
      </c>
      <c r="G104" s="38">
        <v>1252579.79</v>
      </c>
      <c r="H104" s="41">
        <f>F104-G104</f>
        <v>58078.550000000047</v>
      </c>
      <c r="I104" s="42">
        <v>58078.55</v>
      </c>
      <c r="J104" s="38">
        <v>5530.4</v>
      </c>
      <c r="K104" s="66">
        <f>E104/12/J104</f>
        <v>1.3348570326438111E-2</v>
      </c>
      <c r="L104" s="18"/>
      <c r="M104" s="20">
        <f t="shared" si="82"/>
        <v>0</v>
      </c>
      <c r="N104" s="13">
        <v>842.21559999999999</v>
      </c>
      <c r="O104" s="14">
        <v>5524.5</v>
      </c>
      <c r="P104" s="72">
        <f t="shared" si="104"/>
        <v>1.270425076175823E-2</v>
      </c>
      <c r="Q104" s="28">
        <f t="shared" si="79"/>
        <v>5.8999999999996362</v>
      </c>
      <c r="R104" s="4">
        <f>E104/N104</f>
        <v>1.0518389827972789</v>
      </c>
      <c r="S104" s="6">
        <f>K104/P104</f>
        <v>1.0507168487746938</v>
      </c>
      <c r="T104" s="52">
        <f t="shared" si="107"/>
        <v>1.1221340225850973E-3</v>
      </c>
    </row>
    <row r="105" spans="1:25" s="5" customFormat="1" ht="15.75" customHeight="1" x14ac:dyDescent="0.25">
      <c r="A105" s="35">
        <v>102</v>
      </c>
      <c r="B105" s="35" t="s">
        <v>3</v>
      </c>
      <c r="C105" s="35"/>
      <c r="D105" s="35" t="s">
        <v>112</v>
      </c>
      <c r="E105" s="36">
        <v>1005.9665</v>
      </c>
      <c r="F105" s="37">
        <v>1489431.12</v>
      </c>
      <c r="G105" s="38">
        <v>1285159.98</v>
      </c>
      <c r="H105" s="41">
        <f t="shared" ref="H105:H120" si="119">F105-G105</f>
        <v>204271.14000000013</v>
      </c>
      <c r="I105" s="37">
        <v>204271.14</v>
      </c>
      <c r="J105" s="43">
        <v>5207.3999999999996</v>
      </c>
      <c r="K105" s="66">
        <f t="shared" ref="K105:K117" si="120">E105/J105/12</f>
        <v>1.6098348824109283E-2</v>
      </c>
      <c r="L105" s="20"/>
      <c r="M105" s="20">
        <f t="shared" si="82"/>
        <v>0</v>
      </c>
      <c r="N105" s="13">
        <v>864.55449999999996</v>
      </c>
      <c r="O105" s="15">
        <v>5208.3</v>
      </c>
      <c r="P105" s="72">
        <f t="shared" si="104"/>
        <v>1.3832960530947395E-2</v>
      </c>
      <c r="Q105" s="28">
        <f t="shared" si="79"/>
        <v>-0.9000000000005457</v>
      </c>
      <c r="R105" s="52">
        <f t="shared" ref="R105:R120" si="121">E105/N105</f>
        <v>1.1635663223081947</v>
      </c>
      <c r="S105" s="52">
        <f t="shared" ref="S105:S120" si="122">K105/P105</f>
        <v>1.1637674226058632</v>
      </c>
      <c r="T105" s="52">
        <f t="shared" si="107"/>
        <v>-2.0110029766851056E-4</v>
      </c>
      <c r="U105" s="29"/>
    </row>
    <row r="106" spans="1:25" s="4" customFormat="1" ht="15.75" customHeight="1" x14ac:dyDescent="0.25">
      <c r="A106" s="35">
        <v>103</v>
      </c>
      <c r="B106" s="35" t="s">
        <v>3</v>
      </c>
      <c r="C106" s="35"/>
      <c r="D106" s="35" t="s">
        <v>113</v>
      </c>
      <c r="E106" s="36">
        <v>670.4153</v>
      </c>
      <c r="F106" s="37">
        <v>992368.82</v>
      </c>
      <c r="G106" s="38">
        <v>902772.79</v>
      </c>
      <c r="H106" s="41">
        <f t="shared" si="119"/>
        <v>89596.029999999912</v>
      </c>
      <c r="I106" s="42">
        <v>89596.03</v>
      </c>
      <c r="J106" s="43">
        <v>4350.3</v>
      </c>
      <c r="K106" s="66">
        <f t="shared" si="120"/>
        <v>1.2842319303649556E-2</v>
      </c>
      <c r="L106" s="20"/>
      <c r="M106" s="20">
        <f t="shared" si="82"/>
        <v>0</v>
      </c>
      <c r="N106" s="13">
        <v>607.12779999999998</v>
      </c>
      <c r="O106" s="15">
        <v>4350.3</v>
      </c>
      <c r="P106" s="72">
        <f t="shared" si="104"/>
        <v>1.1629998697407841E-2</v>
      </c>
      <c r="Q106" s="28">
        <f t="shared" si="79"/>
        <v>0</v>
      </c>
      <c r="R106" s="30">
        <f t="shared" si="121"/>
        <v>1.1042408204664653</v>
      </c>
      <c r="S106" s="30">
        <f t="shared" si="122"/>
        <v>1.1042408204664653</v>
      </c>
      <c r="T106" s="52">
        <f t="shared" si="107"/>
        <v>0</v>
      </c>
      <c r="U106" s="24"/>
    </row>
    <row r="107" spans="1:25" s="4" customFormat="1" ht="15.75" customHeight="1" x14ac:dyDescent="0.25">
      <c r="A107" s="35">
        <v>104</v>
      </c>
      <c r="B107" s="35" t="s">
        <v>3</v>
      </c>
      <c r="C107" s="35"/>
      <c r="D107" s="35" t="s">
        <v>114</v>
      </c>
      <c r="E107" s="36">
        <v>653.99779999999998</v>
      </c>
      <c r="F107" s="37">
        <v>968379.71</v>
      </c>
      <c r="G107" s="38">
        <v>839072.39</v>
      </c>
      <c r="H107" s="41">
        <f t="shared" si="119"/>
        <v>129307.31999999995</v>
      </c>
      <c r="I107" s="42">
        <v>129307.32</v>
      </c>
      <c r="J107" s="43">
        <v>3911.8</v>
      </c>
      <c r="K107" s="66">
        <f t="shared" si="120"/>
        <v>1.3932158256216234E-2</v>
      </c>
      <c r="L107" s="20"/>
      <c r="M107" s="20">
        <f t="shared" si="82"/>
        <v>0</v>
      </c>
      <c r="N107" s="13">
        <v>564.38760000000002</v>
      </c>
      <c r="O107" s="15">
        <v>3912.3</v>
      </c>
      <c r="P107" s="72">
        <f t="shared" si="104"/>
        <v>1.2021649668992664E-2</v>
      </c>
      <c r="Q107" s="28">
        <f t="shared" si="79"/>
        <v>-0.5</v>
      </c>
      <c r="R107" s="52">
        <f t="shared" si="121"/>
        <v>1.1587742182854477</v>
      </c>
      <c r="S107" s="52">
        <f t="shared" si="122"/>
        <v>1.158922330946919</v>
      </c>
      <c r="T107" s="52">
        <f t="shared" si="107"/>
        <v>-1.481126614713002E-4</v>
      </c>
      <c r="U107" s="24"/>
    </row>
    <row r="108" spans="1:25" s="4" customFormat="1" ht="15.75" customHeight="1" x14ac:dyDescent="0.25">
      <c r="A108" s="35">
        <v>105</v>
      </c>
      <c r="B108" s="35" t="s">
        <v>3</v>
      </c>
      <c r="C108" s="35"/>
      <c r="D108" s="35" t="s">
        <v>115</v>
      </c>
      <c r="E108" s="36">
        <v>672.4085</v>
      </c>
      <c r="F108" s="37">
        <v>995385.41</v>
      </c>
      <c r="G108" s="38">
        <v>878320.38</v>
      </c>
      <c r="H108" s="41">
        <f t="shared" si="119"/>
        <v>117065.03000000003</v>
      </c>
      <c r="I108" s="42">
        <v>117065.03</v>
      </c>
      <c r="J108" s="43">
        <v>3323.8</v>
      </c>
      <c r="K108" s="66">
        <f t="shared" si="120"/>
        <v>1.6858427602944422E-2</v>
      </c>
      <c r="L108" s="20"/>
      <c r="M108" s="20">
        <f t="shared" si="82"/>
        <v>0</v>
      </c>
      <c r="N108" s="13">
        <v>590.56119999999999</v>
      </c>
      <c r="O108" s="15">
        <v>3323.8</v>
      </c>
      <c r="P108" s="72">
        <f t="shared" si="104"/>
        <v>1.4806376236035059E-2</v>
      </c>
      <c r="Q108" s="28">
        <f t="shared" si="79"/>
        <v>0</v>
      </c>
      <c r="R108" s="52">
        <f t="shared" si="121"/>
        <v>1.1385924100668992</v>
      </c>
      <c r="S108" s="52">
        <f t="shared" si="122"/>
        <v>1.1385924100668992</v>
      </c>
      <c r="T108" s="52">
        <f t="shared" si="107"/>
        <v>0</v>
      </c>
      <c r="U108" s="24"/>
    </row>
    <row r="109" spans="1:25" s="4" customFormat="1" ht="15.75" customHeight="1" x14ac:dyDescent="0.25">
      <c r="A109" s="35">
        <v>106</v>
      </c>
      <c r="B109" s="35" t="s">
        <v>3</v>
      </c>
      <c r="C109" s="35"/>
      <c r="D109" s="35" t="s">
        <v>116</v>
      </c>
      <c r="E109" s="36">
        <v>921.00869999999998</v>
      </c>
      <c r="F109" s="37">
        <v>1363527.74</v>
      </c>
      <c r="G109" s="38">
        <v>1219213.1100000001</v>
      </c>
      <c r="H109" s="41">
        <f t="shared" si="119"/>
        <v>144314.62999999989</v>
      </c>
      <c r="I109" s="42">
        <v>144314.63</v>
      </c>
      <c r="J109" s="43">
        <v>5953.2</v>
      </c>
      <c r="K109" s="66">
        <f t="shared" si="120"/>
        <v>1.289234781294094E-2</v>
      </c>
      <c r="L109" s="20"/>
      <c r="M109" s="20">
        <f t="shared" si="82"/>
        <v>0</v>
      </c>
      <c r="N109" s="13">
        <v>819.61519999999996</v>
      </c>
      <c r="O109" s="15">
        <v>5951.8</v>
      </c>
      <c r="P109" s="72">
        <f t="shared" si="104"/>
        <v>1.1475732831524355E-2</v>
      </c>
      <c r="Q109" s="28">
        <f t="shared" si="79"/>
        <v>1.3999999999996362</v>
      </c>
      <c r="R109" s="52">
        <f t="shared" si="121"/>
        <v>1.1237086623088492</v>
      </c>
      <c r="S109" s="52">
        <f t="shared" si="122"/>
        <v>1.123444402393639</v>
      </c>
      <c r="T109" s="52">
        <f t="shared" si="107"/>
        <v>2.6425991521028536E-4</v>
      </c>
      <c r="U109" s="24"/>
    </row>
    <row r="110" spans="1:25" s="4" customFormat="1" ht="15.75" customHeight="1" x14ac:dyDescent="0.25">
      <c r="A110" s="35">
        <v>107</v>
      </c>
      <c r="B110" s="35" t="s">
        <v>3</v>
      </c>
      <c r="C110" s="35"/>
      <c r="D110" s="35" t="s">
        <v>117</v>
      </c>
      <c r="E110" s="36">
        <v>5217.3320999999996</v>
      </c>
      <c r="F110" s="37">
        <v>7722561.1900000004</v>
      </c>
      <c r="G110" s="38">
        <v>6621140.2599999998</v>
      </c>
      <c r="H110" s="41">
        <f t="shared" si="119"/>
        <v>1101420.9300000006</v>
      </c>
      <c r="I110" s="42">
        <v>1101420.93</v>
      </c>
      <c r="J110" s="43">
        <v>28843</v>
      </c>
      <c r="K110" s="66">
        <f t="shared" si="120"/>
        <v>1.5073940817529384E-2</v>
      </c>
      <c r="L110" s="20"/>
      <c r="M110" s="20">
        <f t="shared" si="82"/>
        <v>0</v>
      </c>
      <c r="N110" s="13">
        <v>4450.4507999999996</v>
      </c>
      <c r="O110" s="15">
        <v>28826.7</v>
      </c>
      <c r="P110" s="72">
        <f t="shared" si="104"/>
        <v>1.2865534383054596E-2</v>
      </c>
      <c r="Q110" s="28">
        <f t="shared" si="79"/>
        <v>16.299999999999272</v>
      </c>
      <c r="R110" s="52">
        <f t="shared" si="121"/>
        <v>1.1723154202715824</v>
      </c>
      <c r="S110" s="52">
        <f t="shared" si="122"/>
        <v>1.1716529114704723</v>
      </c>
      <c r="T110" s="52">
        <f t="shared" si="107"/>
        <v>6.6250880111007326E-4</v>
      </c>
      <c r="U110" s="24"/>
    </row>
    <row r="111" spans="1:25" s="4" customFormat="1" ht="15.75" customHeight="1" x14ac:dyDescent="0.25">
      <c r="A111" s="35">
        <v>108</v>
      </c>
      <c r="B111" s="35" t="s">
        <v>3</v>
      </c>
      <c r="C111" s="35"/>
      <c r="D111" s="35" t="s">
        <v>118</v>
      </c>
      <c r="E111" s="36">
        <v>3073.0216999999998</v>
      </c>
      <c r="F111" s="37">
        <v>4548888.5599999996</v>
      </c>
      <c r="G111" s="38">
        <v>4137085.28</v>
      </c>
      <c r="H111" s="41">
        <f t="shared" si="119"/>
        <v>411803.2799999998</v>
      </c>
      <c r="I111" s="42">
        <v>411803.28</v>
      </c>
      <c r="J111" s="43">
        <v>15966.5</v>
      </c>
      <c r="K111" s="66">
        <f t="shared" si="120"/>
        <v>1.6038902806918651E-2</v>
      </c>
      <c r="L111" s="20"/>
      <c r="M111" s="20">
        <f t="shared" si="82"/>
        <v>0</v>
      </c>
      <c r="N111" s="13">
        <v>2781.1006000000002</v>
      </c>
      <c r="O111" s="15">
        <v>15953.5</v>
      </c>
      <c r="P111" s="72">
        <f t="shared" si="104"/>
        <v>1.452711839617221E-2</v>
      </c>
      <c r="Q111" s="28">
        <f t="shared" si="79"/>
        <v>13</v>
      </c>
      <c r="R111" s="30">
        <f t="shared" si="121"/>
        <v>1.1049660339507315</v>
      </c>
      <c r="S111" s="30">
        <f t="shared" si="122"/>
        <v>1.1040663653670493</v>
      </c>
      <c r="T111" s="52">
        <f t="shared" si="107"/>
        <v>8.9966858368217828E-4</v>
      </c>
      <c r="U111" s="24"/>
    </row>
    <row r="112" spans="1:25" s="4" customFormat="1" ht="15.75" customHeight="1" x14ac:dyDescent="0.25">
      <c r="A112" s="35">
        <v>109</v>
      </c>
      <c r="B112" s="35" t="s">
        <v>3</v>
      </c>
      <c r="C112" s="35"/>
      <c r="D112" s="35" t="s">
        <v>119</v>
      </c>
      <c r="E112" s="36">
        <v>1318.3109999999999</v>
      </c>
      <c r="F112" s="37">
        <v>1951617.72</v>
      </c>
      <c r="G112" s="38">
        <v>1767901.25</v>
      </c>
      <c r="H112" s="41">
        <f>F112-G112</f>
        <v>183716.46999999997</v>
      </c>
      <c r="I112" s="42">
        <v>183716.47</v>
      </c>
      <c r="J112" s="43">
        <v>8556.9</v>
      </c>
      <c r="K112" s="66">
        <f t="shared" si="120"/>
        <v>1.283867405251902E-2</v>
      </c>
      <c r="L112" s="20"/>
      <c r="M112" s="20">
        <f t="shared" si="82"/>
        <v>0</v>
      </c>
      <c r="N112" s="13">
        <v>1189.1713</v>
      </c>
      <c r="O112" s="15">
        <v>8556</v>
      </c>
      <c r="P112" s="72">
        <f t="shared" si="104"/>
        <v>1.1582235663082436E-2</v>
      </c>
      <c r="Q112" s="28">
        <f t="shared" si="79"/>
        <v>0.8999999999996362</v>
      </c>
      <c r="R112" s="52">
        <f t="shared" si="121"/>
        <v>1.1085963813623823</v>
      </c>
      <c r="S112" s="52">
        <f t="shared" si="122"/>
        <v>1.108479781104903</v>
      </c>
      <c r="T112" s="52">
        <f t="shared" si="107"/>
        <v>1.1660025747928238E-4</v>
      </c>
      <c r="U112" s="24"/>
    </row>
    <row r="113" spans="1:25" s="4" customFormat="1" ht="15.75" customHeight="1" x14ac:dyDescent="0.25">
      <c r="A113" s="35">
        <v>110</v>
      </c>
      <c r="B113" s="35" t="s">
        <v>3</v>
      </c>
      <c r="C113" s="35"/>
      <c r="D113" s="35" t="s">
        <v>120</v>
      </c>
      <c r="E113" s="36">
        <v>511.14499999999998</v>
      </c>
      <c r="F113" s="37">
        <v>756751.28</v>
      </c>
      <c r="G113" s="38">
        <v>641055.1</v>
      </c>
      <c r="H113" s="41">
        <f t="shared" si="119"/>
        <v>115696.18000000005</v>
      </c>
      <c r="I113" s="37">
        <v>115696.18</v>
      </c>
      <c r="J113" s="43">
        <v>2603.4</v>
      </c>
      <c r="K113" s="66">
        <f t="shared" si="120"/>
        <v>1.6361456812885714E-2</v>
      </c>
      <c r="L113" s="20"/>
      <c r="M113" s="20">
        <f t="shared" si="82"/>
        <v>0</v>
      </c>
      <c r="N113" s="13">
        <v>431.10750000000002</v>
      </c>
      <c r="O113" s="15">
        <v>2604</v>
      </c>
      <c r="P113" s="72">
        <f t="shared" si="104"/>
        <v>1.379632296466974E-2</v>
      </c>
      <c r="Q113" s="28">
        <f t="shared" si="79"/>
        <v>-0.59999999999990905</v>
      </c>
      <c r="R113" s="52">
        <f t="shared" si="121"/>
        <v>1.1856555499498385</v>
      </c>
      <c r="S113" s="52">
        <f t="shared" si="122"/>
        <v>1.1859288054349617</v>
      </c>
      <c r="T113" s="52">
        <f t="shared" si="107"/>
        <v>-2.7325548512324715E-4</v>
      </c>
      <c r="U113" s="24"/>
    </row>
    <row r="114" spans="1:25" s="5" customFormat="1" ht="15.75" customHeight="1" x14ac:dyDescent="0.25">
      <c r="A114" s="35">
        <v>111</v>
      </c>
      <c r="B114" s="35" t="s">
        <v>3</v>
      </c>
      <c r="C114" s="35"/>
      <c r="D114" s="35" t="s">
        <v>121</v>
      </c>
      <c r="E114" s="36">
        <v>637.80550000000005</v>
      </c>
      <c r="F114" s="37">
        <v>943325.8</v>
      </c>
      <c r="G114" s="38">
        <v>900200.04</v>
      </c>
      <c r="H114" s="41">
        <f t="shared" si="119"/>
        <v>43125.760000000009</v>
      </c>
      <c r="I114" s="37">
        <v>43125.760000000002</v>
      </c>
      <c r="J114" s="43">
        <v>3898.9</v>
      </c>
      <c r="K114" s="66">
        <f t="shared" si="120"/>
        <v>1.3632167619926987E-2</v>
      </c>
      <c r="L114" s="20"/>
      <c r="M114" s="20">
        <f t="shared" si="82"/>
        <v>0</v>
      </c>
      <c r="N114" s="13">
        <v>605.68389999999999</v>
      </c>
      <c r="O114" s="15">
        <v>3899.5</v>
      </c>
      <c r="P114" s="72">
        <f t="shared" si="104"/>
        <v>1.2943623114074454E-2</v>
      </c>
      <c r="Q114" s="28">
        <f t="shared" si="79"/>
        <v>-0.59999999999990905</v>
      </c>
      <c r="R114" s="52">
        <f t="shared" si="121"/>
        <v>1.0530336038319659</v>
      </c>
      <c r="S114" s="52">
        <f t="shared" si="122"/>
        <v>1.0531956547084436</v>
      </c>
      <c r="T114" s="52">
        <f t="shared" si="107"/>
        <v>-1.620508764776929E-4</v>
      </c>
      <c r="U114" s="29"/>
    </row>
    <row r="115" spans="1:25" s="4" customFormat="1" ht="15.75" customHeight="1" x14ac:dyDescent="0.25">
      <c r="A115" s="35">
        <v>112</v>
      </c>
      <c r="B115" s="35" t="s">
        <v>95</v>
      </c>
      <c r="C115" s="35"/>
      <c r="D115" s="35" t="s">
        <v>122</v>
      </c>
      <c r="E115" s="36">
        <v>867.2604</v>
      </c>
      <c r="F115" s="37">
        <v>1285450.76</v>
      </c>
      <c r="G115" s="38">
        <v>836330.17</v>
      </c>
      <c r="H115" s="41">
        <f t="shared" si="119"/>
        <v>449120.58999999997</v>
      </c>
      <c r="I115" s="42">
        <v>449120.59</v>
      </c>
      <c r="J115" s="43">
        <v>3889.8</v>
      </c>
      <c r="K115" s="66">
        <f t="shared" si="120"/>
        <v>1.8579798447220935E-2</v>
      </c>
      <c r="L115" s="20"/>
      <c r="M115" s="20">
        <f t="shared" si="82"/>
        <v>0</v>
      </c>
      <c r="N115" s="13">
        <v>562.6558</v>
      </c>
      <c r="O115" s="15">
        <v>3889.8</v>
      </c>
      <c r="P115" s="72">
        <f t="shared" si="104"/>
        <v>1.2054085899874886E-2</v>
      </c>
      <c r="Q115" s="28">
        <f t="shared" si="79"/>
        <v>0</v>
      </c>
      <c r="R115" s="52">
        <f t="shared" si="121"/>
        <v>1.5413693416116923</v>
      </c>
      <c r="S115" s="52">
        <f t="shared" si="122"/>
        <v>1.5413693416116923</v>
      </c>
      <c r="T115" s="52">
        <f t="shared" si="107"/>
        <v>0</v>
      </c>
      <c r="U115" s="24"/>
    </row>
    <row r="116" spans="1:25" s="4" customFormat="1" ht="15.75" customHeight="1" x14ac:dyDescent="0.25">
      <c r="A116" s="35">
        <v>113</v>
      </c>
      <c r="B116" s="35" t="s">
        <v>3</v>
      </c>
      <c r="C116" s="35"/>
      <c r="D116" s="35" t="s">
        <v>123</v>
      </c>
      <c r="E116" s="36">
        <v>597.63909999999998</v>
      </c>
      <c r="F116" s="37">
        <v>884042.43</v>
      </c>
      <c r="G116" s="38">
        <v>814555.94</v>
      </c>
      <c r="H116" s="41">
        <f t="shared" si="119"/>
        <v>69486.490000000107</v>
      </c>
      <c r="I116" s="42">
        <v>69486.490000000005</v>
      </c>
      <c r="J116" s="43">
        <v>3921.77</v>
      </c>
      <c r="K116" s="66">
        <f t="shared" si="120"/>
        <v>1.2699178772170049E-2</v>
      </c>
      <c r="L116" s="20"/>
      <c r="M116" s="20">
        <f t="shared" si="82"/>
        <v>0</v>
      </c>
      <c r="N116" s="13">
        <v>547.71939999999995</v>
      </c>
      <c r="O116" s="15">
        <v>3922.13</v>
      </c>
      <c r="P116" s="72">
        <f t="shared" si="104"/>
        <v>1.1637371360289772E-2</v>
      </c>
      <c r="Q116" s="28">
        <f t="shared" si="79"/>
        <v>-0.36000000000012733</v>
      </c>
      <c r="R116" s="52">
        <f t="shared" si="121"/>
        <v>1.0911410112550333</v>
      </c>
      <c r="S116" s="52">
        <f t="shared" si="122"/>
        <v>1.0912411728565683</v>
      </c>
      <c r="T116" s="52">
        <f t="shared" si="107"/>
        <v>-1.0016160153503151E-4</v>
      </c>
      <c r="U116" s="24"/>
    </row>
    <row r="117" spans="1:25" s="4" customFormat="1" ht="15.75" customHeight="1" x14ac:dyDescent="0.25">
      <c r="A117" s="35">
        <v>114</v>
      </c>
      <c r="B117" s="35" t="s">
        <v>3</v>
      </c>
      <c r="C117" s="35"/>
      <c r="D117" s="35" t="s">
        <v>124</v>
      </c>
      <c r="E117" s="36">
        <v>395.53539999999998</v>
      </c>
      <c r="F117" s="37">
        <v>585012.72</v>
      </c>
      <c r="G117" s="38">
        <v>528524.14</v>
      </c>
      <c r="H117" s="41">
        <f t="shared" si="119"/>
        <v>56488.579999999958</v>
      </c>
      <c r="I117" s="42">
        <v>56488.58</v>
      </c>
      <c r="J117" s="43">
        <v>2587</v>
      </c>
      <c r="K117" s="66">
        <f t="shared" si="120"/>
        <v>1.2741122278056951E-2</v>
      </c>
      <c r="L117" s="20"/>
      <c r="M117" s="20">
        <f t="shared" si="82"/>
        <v>0</v>
      </c>
      <c r="N117" s="13">
        <v>355.48759999999999</v>
      </c>
      <c r="O117" s="15">
        <v>2587</v>
      </c>
      <c r="P117" s="72">
        <f t="shared" si="104"/>
        <v>1.1451088777219429E-2</v>
      </c>
      <c r="Q117" s="28">
        <f t="shared" si="79"/>
        <v>0</v>
      </c>
      <c r="R117" s="52">
        <f t="shared" si="121"/>
        <v>1.1126559688720508</v>
      </c>
      <c r="S117" s="52">
        <f t="shared" si="122"/>
        <v>1.1126559688720508</v>
      </c>
      <c r="T117" s="52">
        <f t="shared" si="107"/>
        <v>0</v>
      </c>
      <c r="U117" s="24"/>
    </row>
    <row r="118" spans="1:25" s="4" customFormat="1" ht="15.75" customHeight="1" x14ac:dyDescent="0.25">
      <c r="A118" s="35">
        <v>115</v>
      </c>
      <c r="B118" s="35" t="s">
        <v>3</v>
      </c>
      <c r="C118" s="35"/>
      <c r="D118" s="35" t="s">
        <v>125</v>
      </c>
      <c r="E118" s="36">
        <v>310.85149999999999</v>
      </c>
      <c r="F118" s="37">
        <v>460233.74</v>
      </c>
      <c r="G118" s="38">
        <v>396095.33</v>
      </c>
      <c r="H118" s="41">
        <f t="shared" si="119"/>
        <v>64138.409999999974</v>
      </c>
      <c r="I118" s="42">
        <v>64138.41</v>
      </c>
      <c r="J118" s="43">
        <v>2578.3000000000002</v>
      </c>
      <c r="K118" s="66">
        <f>E118/J118/12</f>
        <v>1.0047043271406222E-2</v>
      </c>
      <c r="L118" s="20"/>
      <c r="M118" s="20">
        <f t="shared" si="82"/>
        <v>0</v>
      </c>
      <c r="N118" s="13">
        <v>266.50029999999998</v>
      </c>
      <c r="O118" s="15">
        <v>2578.3000000000002</v>
      </c>
      <c r="P118" s="72">
        <f t="shared" si="104"/>
        <v>8.6135664326623482E-3</v>
      </c>
      <c r="Q118" s="28">
        <f t="shared" si="79"/>
        <v>0</v>
      </c>
      <c r="R118" s="30">
        <f t="shared" si="121"/>
        <v>1.1664208257926914</v>
      </c>
      <c r="S118" s="30">
        <f t="shared" si="122"/>
        <v>1.1664208257926914</v>
      </c>
      <c r="T118" s="52">
        <f t="shared" si="107"/>
        <v>0</v>
      </c>
      <c r="U118" s="24"/>
    </row>
    <row r="119" spans="1:25" s="4" customFormat="1" ht="15.75" customHeight="1" x14ac:dyDescent="0.25">
      <c r="A119" s="35">
        <v>116</v>
      </c>
      <c r="B119" s="35" t="s">
        <v>3</v>
      </c>
      <c r="C119" s="35" t="s">
        <v>16</v>
      </c>
      <c r="D119" s="35" t="s">
        <v>126</v>
      </c>
      <c r="E119" s="36">
        <v>356.21949999999998</v>
      </c>
      <c r="F119" s="38">
        <v>526929.98</v>
      </c>
      <c r="G119" s="38">
        <v>471743.08</v>
      </c>
      <c r="H119" s="41">
        <f t="shared" si="119"/>
        <v>55186.899999999965</v>
      </c>
      <c r="I119" s="42">
        <v>55186.9</v>
      </c>
      <c r="J119" s="38">
        <v>2542.1999999999998</v>
      </c>
      <c r="K119" s="66">
        <f>E119/12/J119</f>
        <v>1.1676877638790549E-2</v>
      </c>
      <c r="L119" s="18" t="s">
        <v>4</v>
      </c>
      <c r="M119" s="20">
        <f t="shared" si="82"/>
        <v>0</v>
      </c>
      <c r="N119" s="16">
        <v>317.21210000000002</v>
      </c>
      <c r="O119" s="14">
        <v>2542.1999999999998</v>
      </c>
      <c r="P119" s="72">
        <f t="shared" si="104"/>
        <v>1.0398214800828681E-2</v>
      </c>
      <c r="Q119" s="28">
        <f t="shared" si="79"/>
        <v>0</v>
      </c>
      <c r="R119" s="4">
        <f t="shared" si="121"/>
        <v>1.1229694579746483</v>
      </c>
      <c r="S119" s="6">
        <f t="shared" si="122"/>
        <v>1.1229694579746483</v>
      </c>
      <c r="T119" s="52">
        <f t="shared" si="107"/>
        <v>0</v>
      </c>
    </row>
    <row r="120" spans="1:25" ht="15.75" customHeight="1" x14ac:dyDescent="0.25">
      <c r="A120" s="35">
        <v>117</v>
      </c>
      <c r="B120" s="35" t="s">
        <v>3</v>
      </c>
      <c r="C120" s="35" t="s">
        <v>16</v>
      </c>
      <c r="D120" s="35" t="s">
        <v>127</v>
      </c>
      <c r="E120" s="36">
        <v>1725.3642</v>
      </c>
      <c r="F120" s="38">
        <v>2551789.73</v>
      </c>
      <c r="G120" s="38">
        <v>2266457.0099999998</v>
      </c>
      <c r="H120" s="41">
        <f t="shared" si="119"/>
        <v>285332.7200000002</v>
      </c>
      <c r="I120" s="37">
        <v>285332.71999999997</v>
      </c>
      <c r="J120" s="38">
        <v>10969.23</v>
      </c>
      <c r="K120" s="66">
        <f>E120/12/J120</f>
        <v>1.3107606459158939E-2</v>
      </c>
      <c r="L120" s="18"/>
      <c r="M120" s="20">
        <f t="shared" si="82"/>
        <v>0</v>
      </c>
      <c r="N120" s="13">
        <v>1524.2914000000001</v>
      </c>
      <c r="O120" s="14">
        <v>10969.23</v>
      </c>
      <c r="P120" s="72">
        <f t="shared" si="104"/>
        <v>1.1580054692383454E-2</v>
      </c>
      <c r="Q120" s="28">
        <f t="shared" si="79"/>
        <v>0</v>
      </c>
      <c r="R120" s="4">
        <f t="shared" si="121"/>
        <v>1.1319123102052533</v>
      </c>
      <c r="S120" s="6">
        <f t="shared" si="122"/>
        <v>1.1319123102052533</v>
      </c>
      <c r="T120" s="52">
        <f t="shared" si="107"/>
        <v>0</v>
      </c>
      <c r="U120"/>
      <c r="V120"/>
      <c r="W120"/>
      <c r="X120"/>
      <c r="Y120"/>
    </row>
    <row r="121" spans="1:25" s="4" customFormat="1" ht="15.75" customHeight="1" x14ac:dyDescent="0.25">
      <c r="A121" s="35">
        <v>118</v>
      </c>
      <c r="B121" s="35" t="s">
        <v>3</v>
      </c>
      <c r="C121" s="35"/>
      <c r="D121" s="35" t="s">
        <v>128</v>
      </c>
      <c r="E121" s="36">
        <v>424.55009999999999</v>
      </c>
      <c r="F121" s="37">
        <v>628488.97</v>
      </c>
      <c r="G121" s="38">
        <v>553166.04</v>
      </c>
      <c r="H121" s="41">
        <f t="shared" ref="H121:H128" si="123">F121-G121</f>
        <v>75322.929999999935</v>
      </c>
      <c r="I121" s="42">
        <v>75322.929999999993</v>
      </c>
      <c r="J121" s="43">
        <v>2390.3000000000002</v>
      </c>
      <c r="K121" s="66">
        <f t="shared" ref="K121:K123" si="124">E121/J121/12</f>
        <v>1.4801144207840018E-2</v>
      </c>
      <c r="L121" s="20"/>
      <c r="M121" s="20">
        <f t="shared" si="82"/>
        <v>0</v>
      </c>
      <c r="N121" s="13">
        <v>371.97609999999997</v>
      </c>
      <c r="O121" s="15">
        <v>2390.3000000000002</v>
      </c>
      <c r="P121" s="72">
        <f t="shared" si="104"/>
        <v>1.2968250149911445E-2</v>
      </c>
      <c r="Q121" s="28">
        <f t="shared" si="79"/>
        <v>0</v>
      </c>
      <c r="R121" s="52">
        <f t="shared" ref="R121:R127" si="125">E121/N121</f>
        <v>1.1413370375139693</v>
      </c>
      <c r="S121" s="52">
        <f t="shared" ref="S121:S127" si="126">K121/P121</f>
        <v>1.1413370375139693</v>
      </c>
      <c r="T121" s="52">
        <f t="shared" si="107"/>
        <v>0</v>
      </c>
      <c r="U121" s="24"/>
    </row>
    <row r="122" spans="1:25" s="4" customFormat="1" ht="15.75" customHeight="1" x14ac:dyDescent="0.25">
      <c r="A122" s="35">
        <v>119</v>
      </c>
      <c r="B122" s="35" t="s">
        <v>3</v>
      </c>
      <c r="C122" s="35"/>
      <c r="D122" s="35" t="s">
        <v>129</v>
      </c>
      <c r="E122" s="36">
        <v>473.70940000000002</v>
      </c>
      <c r="F122" s="37">
        <v>701295.77</v>
      </c>
      <c r="G122" s="38">
        <v>622927.14</v>
      </c>
      <c r="H122" s="41">
        <f t="shared" si="123"/>
        <v>78368.63</v>
      </c>
      <c r="I122" s="42">
        <v>78368.63</v>
      </c>
      <c r="J122" s="43">
        <v>2378.1999999999998</v>
      </c>
      <c r="K122" s="66">
        <f t="shared" si="124"/>
        <v>1.6599017464188605E-2</v>
      </c>
      <c r="L122" s="20"/>
      <c r="M122" s="20">
        <f t="shared" si="82"/>
        <v>0</v>
      </c>
      <c r="N122" s="13">
        <v>419.07749999999999</v>
      </c>
      <c r="O122" s="15">
        <v>2378.1999999999998</v>
      </c>
      <c r="P122" s="72">
        <f t="shared" si="104"/>
        <v>1.4684687999327223E-2</v>
      </c>
      <c r="Q122" s="28">
        <f t="shared" si="79"/>
        <v>0</v>
      </c>
      <c r="R122" s="30">
        <f t="shared" si="125"/>
        <v>1.1303622838257841</v>
      </c>
      <c r="S122" s="30">
        <f t="shared" si="126"/>
        <v>1.1303622838257841</v>
      </c>
      <c r="T122" s="52">
        <f t="shared" si="107"/>
        <v>0</v>
      </c>
      <c r="U122" s="24"/>
    </row>
    <row r="123" spans="1:25" s="4" customFormat="1" ht="15.75" customHeight="1" x14ac:dyDescent="0.25">
      <c r="A123" s="35">
        <v>120</v>
      </c>
      <c r="B123" s="35" t="s">
        <v>3</v>
      </c>
      <c r="C123" s="35"/>
      <c r="D123" s="35" t="s">
        <v>130</v>
      </c>
      <c r="E123" s="36">
        <v>688.28340000000003</v>
      </c>
      <c r="F123" s="37">
        <v>1018185.3</v>
      </c>
      <c r="G123" s="38">
        <v>867887.1</v>
      </c>
      <c r="H123" s="41">
        <f t="shared" si="123"/>
        <v>150298.20000000007</v>
      </c>
      <c r="I123" s="42">
        <v>150298.20000000001</v>
      </c>
      <c r="J123" s="43">
        <v>3212</v>
      </c>
      <c r="K123" s="66">
        <f t="shared" si="124"/>
        <v>1.785708281444583E-2</v>
      </c>
      <c r="L123" s="20"/>
      <c r="M123" s="20">
        <f t="shared" si="82"/>
        <v>0</v>
      </c>
      <c r="N123" s="13">
        <v>583.80859999999996</v>
      </c>
      <c r="O123" s="15">
        <v>3212.8</v>
      </c>
      <c r="P123" s="72">
        <f t="shared" si="104"/>
        <v>1.5142777846945548E-2</v>
      </c>
      <c r="Q123" s="28">
        <f t="shared" si="79"/>
        <v>-0.8000000000001819</v>
      </c>
      <c r="R123" s="30">
        <f t="shared" si="125"/>
        <v>1.1789538557671129</v>
      </c>
      <c r="S123" s="30">
        <f t="shared" si="126"/>
        <v>1.1792474930910899</v>
      </c>
      <c r="T123" s="52">
        <f t="shared" si="107"/>
        <v>-2.9363732397702513E-4</v>
      </c>
      <c r="U123" s="24"/>
    </row>
    <row r="124" spans="1:25" s="4" customFormat="1" ht="14.25" customHeight="1" x14ac:dyDescent="0.25">
      <c r="A124" s="35">
        <v>121</v>
      </c>
      <c r="B124" s="35" t="s">
        <v>3</v>
      </c>
      <c r="C124" s="35" t="s">
        <v>16</v>
      </c>
      <c r="D124" s="35" t="s">
        <v>131</v>
      </c>
      <c r="E124" s="36">
        <v>690.51520000000005</v>
      </c>
      <c r="F124" s="38">
        <v>1022239.27</v>
      </c>
      <c r="G124" s="38">
        <v>861385.92</v>
      </c>
      <c r="H124" s="41">
        <f t="shared" si="123"/>
        <v>160853.34999999998</v>
      </c>
      <c r="I124" s="42">
        <v>160853.35</v>
      </c>
      <c r="J124" s="38">
        <v>3813.3</v>
      </c>
      <c r="K124" s="66">
        <f t="shared" ref="K124:K128" si="127">E124/12/J124</f>
        <v>1.5090061976066224E-2</v>
      </c>
      <c r="L124" s="18"/>
      <c r="M124" s="20">
        <f t="shared" si="82"/>
        <v>0</v>
      </c>
      <c r="N124" s="13">
        <v>579.42089999999996</v>
      </c>
      <c r="O124" s="14">
        <v>3813.3</v>
      </c>
      <c r="P124" s="72">
        <f t="shared" si="104"/>
        <v>1.2662280701754385E-2</v>
      </c>
      <c r="Q124" s="28">
        <f t="shared" si="79"/>
        <v>0</v>
      </c>
      <c r="R124" s="33">
        <f t="shared" si="125"/>
        <v>1.1917333323668513</v>
      </c>
      <c r="S124" s="34">
        <f t="shared" si="126"/>
        <v>1.1917333323668511</v>
      </c>
      <c r="T124" s="52">
        <f t="shared" si="107"/>
        <v>0</v>
      </c>
    </row>
    <row r="125" spans="1:25" s="4" customFormat="1" ht="15.75" customHeight="1" x14ac:dyDescent="0.25">
      <c r="A125" s="35">
        <v>122</v>
      </c>
      <c r="B125" s="35" t="s">
        <v>3</v>
      </c>
      <c r="C125" s="35" t="s">
        <v>16</v>
      </c>
      <c r="D125" s="35" t="s">
        <v>132</v>
      </c>
      <c r="E125" s="36">
        <v>675.97490000000005</v>
      </c>
      <c r="F125" s="38">
        <v>1000539.49</v>
      </c>
      <c r="G125" s="38">
        <v>842724.3</v>
      </c>
      <c r="H125" s="41">
        <f t="shared" si="123"/>
        <v>157815.18999999994</v>
      </c>
      <c r="I125" s="42">
        <v>157815.18</v>
      </c>
      <c r="J125" s="38">
        <v>4202</v>
      </c>
      <c r="K125" s="66">
        <f t="shared" si="127"/>
        <v>1.3405816674599398E-2</v>
      </c>
      <c r="L125" s="18"/>
      <c r="M125" s="20">
        <f t="shared" si="82"/>
        <v>9.9999999511055648E-3</v>
      </c>
      <c r="N125" s="13">
        <v>566.76869999999997</v>
      </c>
      <c r="O125" s="14">
        <v>4202</v>
      </c>
      <c r="P125" s="72">
        <f t="shared" si="104"/>
        <v>1.1240058305568776E-2</v>
      </c>
      <c r="Q125" s="28">
        <f t="shared" si="79"/>
        <v>0</v>
      </c>
      <c r="R125" s="33">
        <f t="shared" si="125"/>
        <v>1.1926821294118748</v>
      </c>
      <c r="S125" s="34">
        <f t="shared" si="126"/>
        <v>1.192682129411875</v>
      </c>
      <c r="T125" s="52">
        <f t="shared" si="107"/>
        <v>0</v>
      </c>
    </row>
    <row r="126" spans="1:25" s="4" customFormat="1" ht="15.75" customHeight="1" x14ac:dyDescent="0.25">
      <c r="A126" s="35">
        <v>123</v>
      </c>
      <c r="B126" s="35" t="s">
        <v>3</v>
      </c>
      <c r="C126" s="35" t="s">
        <v>16</v>
      </c>
      <c r="D126" s="35" t="s">
        <v>133</v>
      </c>
      <c r="E126" s="36">
        <v>428.21929999999998</v>
      </c>
      <c r="F126" s="38">
        <v>633679.79</v>
      </c>
      <c r="G126" s="38">
        <v>525636.42000000004</v>
      </c>
      <c r="H126" s="41">
        <f t="shared" si="123"/>
        <v>108043.37</v>
      </c>
      <c r="I126" s="42">
        <v>108043.37</v>
      </c>
      <c r="J126" s="38">
        <v>1827.5</v>
      </c>
      <c r="K126" s="66">
        <f t="shared" si="127"/>
        <v>1.9526643866849065E-2</v>
      </c>
      <c r="L126" s="18"/>
      <c r="M126" s="20">
        <f t="shared" si="82"/>
        <v>0</v>
      </c>
      <c r="N126" s="13">
        <v>353.435</v>
      </c>
      <c r="O126" s="14">
        <v>1827.5</v>
      </c>
      <c r="P126" s="72">
        <f t="shared" si="104"/>
        <v>1.6116507067943455E-2</v>
      </c>
      <c r="Q126" s="28">
        <f t="shared" si="79"/>
        <v>0</v>
      </c>
      <c r="R126" s="33">
        <f t="shared" si="125"/>
        <v>1.211592796412353</v>
      </c>
      <c r="S126" s="34">
        <f t="shared" si="126"/>
        <v>1.2115927964123532</v>
      </c>
      <c r="T126" s="52">
        <f t="shared" si="107"/>
        <v>0</v>
      </c>
    </row>
    <row r="127" spans="1:25" s="4" customFormat="1" ht="15.75" customHeight="1" x14ac:dyDescent="0.25">
      <c r="A127" s="35">
        <v>124</v>
      </c>
      <c r="B127" s="35" t="s">
        <v>3</v>
      </c>
      <c r="C127" s="35" t="s">
        <v>16</v>
      </c>
      <c r="D127" s="35" t="s">
        <v>134</v>
      </c>
      <c r="E127" s="36">
        <v>372.27</v>
      </c>
      <c r="F127" s="38">
        <v>550848.01</v>
      </c>
      <c r="G127" s="38">
        <v>448586.16</v>
      </c>
      <c r="H127" s="41">
        <f t="shared" si="123"/>
        <v>102261.85000000003</v>
      </c>
      <c r="I127" s="42">
        <v>102261.85</v>
      </c>
      <c r="J127" s="38">
        <v>1945.9</v>
      </c>
      <c r="K127" s="66">
        <f t="shared" si="127"/>
        <v>1.5942494475564003E-2</v>
      </c>
      <c r="L127" s="18"/>
      <c r="M127" s="20">
        <f t="shared" si="82"/>
        <v>0</v>
      </c>
      <c r="N127" s="13">
        <v>301.76119999999997</v>
      </c>
      <c r="O127" s="14">
        <v>1945.9</v>
      </c>
      <c r="P127" s="72">
        <f t="shared" si="104"/>
        <v>1.292294910666872E-2</v>
      </c>
      <c r="Q127" s="28">
        <f t="shared" si="79"/>
        <v>0</v>
      </c>
      <c r="R127" s="33">
        <f t="shared" si="125"/>
        <v>1.2336576074061212</v>
      </c>
      <c r="S127" s="34">
        <f t="shared" si="126"/>
        <v>1.233657607406121</v>
      </c>
      <c r="T127" s="52">
        <f t="shared" si="107"/>
        <v>0</v>
      </c>
    </row>
    <row r="128" spans="1:25" s="4" customFormat="1" ht="15.75" customHeight="1" x14ac:dyDescent="0.25">
      <c r="A128" s="35">
        <v>125</v>
      </c>
      <c r="B128" s="35" t="s">
        <v>3</v>
      </c>
      <c r="C128" s="35" t="s">
        <v>16</v>
      </c>
      <c r="D128" s="35" t="s">
        <v>135</v>
      </c>
      <c r="E128" s="36">
        <v>500.60419999999999</v>
      </c>
      <c r="F128" s="38">
        <v>740665.26</v>
      </c>
      <c r="G128" s="38">
        <v>573766.48</v>
      </c>
      <c r="H128" s="41">
        <f t="shared" si="123"/>
        <v>166898.78000000003</v>
      </c>
      <c r="I128" s="42">
        <v>166898.78</v>
      </c>
      <c r="J128" s="38">
        <v>2760.9</v>
      </c>
      <c r="K128" s="66">
        <f t="shared" si="127"/>
        <v>1.5109933958733262E-2</v>
      </c>
      <c r="L128" s="18"/>
      <c r="M128" s="20">
        <f t="shared" si="82"/>
        <v>0</v>
      </c>
      <c r="N128" s="58">
        <v>385.74979999999999</v>
      </c>
      <c r="O128" s="58">
        <v>2760.1</v>
      </c>
      <c r="P128" s="72">
        <f>N128/O128/12</f>
        <v>1.1646613045421061E-2</v>
      </c>
      <c r="Q128" s="28">
        <f t="shared" si="79"/>
        <v>0.8000000000001819</v>
      </c>
      <c r="R128" s="53">
        <f>N128/E128</f>
        <v>0.77056844509095213</v>
      </c>
      <c r="S128" s="53">
        <f>P128/K128</f>
        <v>0.77079179017122934</v>
      </c>
      <c r="T128" s="52">
        <f t="shared" si="107"/>
        <v>-2.2334508027721522E-4</v>
      </c>
    </row>
    <row r="129" spans="1:25" s="4" customFormat="1" ht="15.75" customHeight="1" x14ac:dyDescent="0.25">
      <c r="A129" s="35">
        <v>126</v>
      </c>
      <c r="B129" s="35" t="s">
        <v>3</v>
      </c>
      <c r="C129" s="35"/>
      <c r="D129" s="35" t="s">
        <v>136</v>
      </c>
      <c r="E129" s="36">
        <v>1346.8791000000001</v>
      </c>
      <c r="F129" s="37">
        <v>1993572.33</v>
      </c>
      <c r="G129" s="38">
        <v>1498957.47</v>
      </c>
      <c r="H129" s="41">
        <f>F129-G129</f>
        <v>494614.8600000001</v>
      </c>
      <c r="I129" s="42">
        <v>494614.86</v>
      </c>
      <c r="J129" s="43">
        <v>6983.3</v>
      </c>
      <c r="K129" s="66">
        <f>E129/J129/12</f>
        <v>1.6072619678375553E-2</v>
      </c>
      <c r="L129" s="20"/>
      <c r="M129" s="20">
        <f t="shared" si="82"/>
        <v>0</v>
      </c>
      <c r="N129" s="13">
        <v>1008.4597</v>
      </c>
      <c r="O129" s="15">
        <v>6983.3</v>
      </c>
      <c r="P129" s="72">
        <f>N129/12/O129</f>
        <v>1.2034182740729073E-2</v>
      </c>
      <c r="Q129" s="28">
        <f t="shared" si="79"/>
        <v>0</v>
      </c>
      <c r="R129" s="30">
        <f>E129/N129</f>
        <v>1.3355804897310226</v>
      </c>
      <c r="S129" s="30">
        <f>K129/P129</f>
        <v>1.3355804897310224</v>
      </c>
      <c r="T129" s="52">
        <f t="shared" si="107"/>
        <v>0</v>
      </c>
      <c r="U129" s="24"/>
    </row>
    <row r="130" spans="1:25" ht="15.75" customHeight="1" x14ac:dyDescent="0.25">
      <c r="A130" s="35">
        <v>127</v>
      </c>
      <c r="B130" s="35" t="s">
        <v>3</v>
      </c>
      <c r="C130" s="35" t="s">
        <v>16</v>
      </c>
      <c r="D130" s="35" t="s">
        <v>137</v>
      </c>
      <c r="E130" s="36">
        <v>462.35140000000001</v>
      </c>
      <c r="F130" s="38">
        <v>684460.62</v>
      </c>
      <c r="G130" s="38">
        <v>554622.35</v>
      </c>
      <c r="H130" s="41">
        <f t="shared" ref="H130:H134" si="128">F130-G130</f>
        <v>129838.27000000002</v>
      </c>
      <c r="I130" s="37">
        <v>129838.27</v>
      </c>
      <c r="J130" s="38">
        <v>2476.8000000000002</v>
      </c>
      <c r="K130" s="66">
        <f>E130/12/J130</f>
        <v>1.5556073697243754E-2</v>
      </c>
      <c r="L130" s="18"/>
      <c r="M130" s="20">
        <f t="shared" si="82"/>
        <v>0</v>
      </c>
      <c r="N130" s="13">
        <v>373.14060000000001</v>
      </c>
      <c r="O130" s="14">
        <v>2476.8000000000002</v>
      </c>
      <c r="P130" s="27">
        <f t="shared" ref="P130:P133" si="129">N130/O130/12</f>
        <v>1.2554526001291989E-2</v>
      </c>
      <c r="Q130" s="28">
        <f t="shared" si="79"/>
        <v>0</v>
      </c>
      <c r="R130" s="4">
        <f t="shared" ref="R130:R133" si="130">N130/E130</f>
        <v>0.80704978940260585</v>
      </c>
      <c r="S130" s="4">
        <f t="shared" ref="S130:S133" si="131">P130/K130</f>
        <v>0.80704978940260597</v>
      </c>
      <c r="T130" s="4">
        <f t="shared" ref="T130:T163" si="132">R130-S130</f>
        <v>0</v>
      </c>
      <c r="U130"/>
      <c r="V130"/>
      <c r="W130"/>
      <c r="X130"/>
      <c r="Y130"/>
    </row>
    <row r="131" spans="1:25" ht="15.75" customHeight="1" x14ac:dyDescent="0.25">
      <c r="A131" s="35">
        <v>128</v>
      </c>
      <c r="B131" s="35" t="s">
        <v>3</v>
      </c>
      <c r="C131" s="35" t="s">
        <v>16</v>
      </c>
      <c r="D131" s="35" t="s">
        <v>361</v>
      </c>
      <c r="E131" s="36">
        <v>614.91309999999999</v>
      </c>
      <c r="F131" s="38">
        <v>910236.04</v>
      </c>
      <c r="G131" s="38">
        <v>830674.74</v>
      </c>
      <c r="H131" s="41">
        <f t="shared" si="128"/>
        <v>79561.300000000047</v>
      </c>
      <c r="I131" s="37">
        <v>79561.3</v>
      </c>
      <c r="J131" s="38">
        <v>3766.6</v>
      </c>
      <c r="K131" s="66">
        <f>E131/12/J131</f>
        <v>1.3604512911732952E-2</v>
      </c>
      <c r="L131" s="18"/>
      <c r="M131" s="20">
        <f t="shared" si="82"/>
        <v>0</v>
      </c>
      <c r="N131" s="60">
        <v>558.44439999999997</v>
      </c>
      <c r="O131" s="58">
        <v>3766.6</v>
      </c>
      <c r="P131" s="65">
        <f t="shared" si="129"/>
        <v>1.2355183277580133E-2</v>
      </c>
      <c r="Q131" s="28"/>
      <c r="R131" s="53">
        <f t="shared" si="130"/>
        <v>0.90816799967344974</v>
      </c>
      <c r="S131" s="53">
        <f t="shared" si="131"/>
        <v>0.90816799967344963</v>
      </c>
      <c r="T131" s="53">
        <f t="shared" si="132"/>
        <v>0</v>
      </c>
      <c r="U131"/>
      <c r="V131"/>
      <c r="W131"/>
      <c r="X131"/>
      <c r="Y131"/>
    </row>
    <row r="132" spans="1:25" s="4" customFormat="1" ht="15.75" customHeight="1" x14ac:dyDescent="0.25">
      <c r="A132" s="35">
        <v>129</v>
      </c>
      <c r="B132" s="35" t="s">
        <v>3</v>
      </c>
      <c r="C132" s="35" t="s">
        <v>16</v>
      </c>
      <c r="D132" s="35" t="s">
        <v>138</v>
      </c>
      <c r="E132" s="36">
        <v>140.56829999999999</v>
      </c>
      <c r="F132" s="38">
        <v>208055</v>
      </c>
      <c r="G132" s="38">
        <v>171288.72</v>
      </c>
      <c r="H132" s="41">
        <f t="shared" si="128"/>
        <v>36766.28</v>
      </c>
      <c r="I132" s="42">
        <v>36766.28</v>
      </c>
      <c r="J132" s="38">
        <v>699.7</v>
      </c>
      <c r="K132" s="66">
        <f>E132/12/J132</f>
        <v>1.6741496355580962E-2</v>
      </c>
      <c r="L132" s="18"/>
      <c r="M132" s="20">
        <f t="shared" si="82"/>
        <v>0</v>
      </c>
      <c r="N132" s="62">
        <v>115.1948</v>
      </c>
      <c r="O132" s="58">
        <v>699.7</v>
      </c>
      <c r="P132" s="65">
        <f t="shared" si="129"/>
        <v>1.3719546472297652E-2</v>
      </c>
      <c r="Q132" s="28">
        <f t="shared" si="79"/>
        <v>0</v>
      </c>
      <c r="R132" s="53">
        <f t="shared" si="130"/>
        <v>0.81949344197802776</v>
      </c>
      <c r="S132" s="53">
        <f t="shared" si="131"/>
        <v>0.81949344197802787</v>
      </c>
      <c r="T132" s="53">
        <f t="shared" si="132"/>
        <v>0</v>
      </c>
    </row>
    <row r="133" spans="1:25" ht="15.75" customHeight="1" x14ac:dyDescent="0.25">
      <c r="A133" s="35">
        <v>130</v>
      </c>
      <c r="B133" s="35" t="s">
        <v>3</v>
      </c>
      <c r="C133" s="35" t="s">
        <v>16</v>
      </c>
      <c r="D133" s="35" t="s">
        <v>139</v>
      </c>
      <c r="E133" s="36">
        <v>1006.0989</v>
      </c>
      <c r="F133" s="38">
        <v>1487769.16</v>
      </c>
      <c r="G133" s="38">
        <v>1238143.26</v>
      </c>
      <c r="H133" s="41">
        <f t="shared" si="128"/>
        <v>249625.89999999991</v>
      </c>
      <c r="I133" s="37">
        <v>249625.9</v>
      </c>
      <c r="J133" s="38">
        <v>5494.2</v>
      </c>
      <c r="K133" s="66">
        <f>E133/12/J133</f>
        <v>1.526001510683994E-2</v>
      </c>
      <c r="L133" s="18"/>
      <c r="M133" s="20">
        <f t="shared" ref="M133:M196" si="133">H133-I133</f>
        <v>0</v>
      </c>
      <c r="N133" s="58">
        <v>833.024</v>
      </c>
      <c r="O133" s="58">
        <v>5494.2</v>
      </c>
      <c r="P133" s="65">
        <f t="shared" si="129"/>
        <v>1.2634899833764091E-2</v>
      </c>
      <c r="Q133" s="28">
        <f t="shared" ref="Q133:Q196" si="134">J133-O133</f>
        <v>0</v>
      </c>
      <c r="R133" s="53">
        <f t="shared" si="130"/>
        <v>0.82797426773848981</v>
      </c>
      <c r="S133" s="53">
        <f t="shared" si="131"/>
        <v>0.8279742677384897</v>
      </c>
      <c r="T133" s="53">
        <f t="shared" si="132"/>
        <v>0</v>
      </c>
      <c r="U133"/>
      <c r="V133"/>
      <c r="W133"/>
      <c r="X133"/>
      <c r="Y133"/>
    </row>
    <row r="134" spans="1:25" s="5" customFormat="1" ht="15.75" customHeight="1" x14ac:dyDescent="0.25">
      <c r="A134" s="35">
        <v>131</v>
      </c>
      <c r="B134" s="35" t="s">
        <v>3</v>
      </c>
      <c r="C134" s="35"/>
      <c r="D134" s="35" t="s">
        <v>140</v>
      </c>
      <c r="E134" s="36">
        <v>1027.2298000000001</v>
      </c>
      <c r="F134" s="37">
        <v>1520646.17</v>
      </c>
      <c r="G134" s="38">
        <v>1372164.29</v>
      </c>
      <c r="H134" s="41">
        <f t="shared" si="128"/>
        <v>148481.87999999989</v>
      </c>
      <c r="I134" s="37">
        <v>148481.88</v>
      </c>
      <c r="J134" s="43">
        <v>5692.3</v>
      </c>
      <c r="K134" s="66">
        <f>E134/12/J134</f>
        <v>1.5038294421118587E-2</v>
      </c>
      <c r="L134" s="17"/>
      <c r="M134" s="20">
        <f t="shared" si="133"/>
        <v>0</v>
      </c>
      <c r="N134" s="13">
        <v>922.4991</v>
      </c>
      <c r="O134" s="15">
        <v>5692.3</v>
      </c>
      <c r="P134" s="72">
        <f t="shared" ref="P134:P153" si="135">N134/12/O134</f>
        <v>1.3505072641990057E-2</v>
      </c>
      <c r="Q134" s="28">
        <f t="shared" si="134"/>
        <v>0</v>
      </c>
      <c r="R134" s="4">
        <f>E134/N134</f>
        <v>1.113529324852458</v>
      </c>
      <c r="S134" s="6">
        <f>K134/P134</f>
        <v>1.1135293248524578</v>
      </c>
      <c r="T134" s="52">
        <f t="shared" si="132"/>
        <v>0</v>
      </c>
      <c r="U134" s="6"/>
      <c r="V134" s="6"/>
      <c r="W134" s="6"/>
      <c r="X134" s="6"/>
      <c r="Y134" s="6"/>
    </row>
    <row r="135" spans="1:25" s="5" customFormat="1" ht="15.75" customHeight="1" x14ac:dyDescent="0.25">
      <c r="A135" s="35">
        <v>132</v>
      </c>
      <c r="B135" s="35" t="s">
        <v>3</v>
      </c>
      <c r="C135" s="35"/>
      <c r="D135" s="35" t="s">
        <v>141</v>
      </c>
      <c r="E135" s="36">
        <v>690.0847</v>
      </c>
      <c r="F135" s="37">
        <v>1021492.88</v>
      </c>
      <c r="G135" s="38">
        <v>905773.26</v>
      </c>
      <c r="H135" s="41">
        <f t="shared" ref="H135:H143" si="136">F135-G135</f>
        <v>115719.62</v>
      </c>
      <c r="I135" s="37">
        <v>115719.62</v>
      </c>
      <c r="J135" s="43">
        <v>3285.7</v>
      </c>
      <c r="K135" s="66">
        <f>E135/J135/12</f>
        <v>1.7502224285033122E-2</v>
      </c>
      <c r="L135" s="20"/>
      <c r="M135" s="20">
        <f t="shared" si="133"/>
        <v>0</v>
      </c>
      <c r="N135" s="13">
        <v>609.15129999999999</v>
      </c>
      <c r="O135" s="15">
        <v>3285.7</v>
      </c>
      <c r="P135" s="72">
        <f t="shared" si="135"/>
        <v>1.5449556664739123E-2</v>
      </c>
      <c r="Q135" s="28">
        <f t="shared" si="134"/>
        <v>0</v>
      </c>
      <c r="R135" s="52">
        <f>E135/N135</f>
        <v>1.1328625581197971</v>
      </c>
      <c r="S135" s="52">
        <f>K135/P135</f>
        <v>1.1328625581197971</v>
      </c>
      <c r="T135" s="52">
        <f t="shared" si="132"/>
        <v>0</v>
      </c>
      <c r="U135" s="29"/>
    </row>
    <row r="136" spans="1:25" s="4" customFormat="1" ht="15.75" customHeight="1" x14ac:dyDescent="0.25">
      <c r="A136" s="35">
        <v>133</v>
      </c>
      <c r="B136" s="35" t="s">
        <v>3</v>
      </c>
      <c r="C136" s="35"/>
      <c r="D136" s="35" t="s">
        <v>142</v>
      </c>
      <c r="E136" s="36">
        <v>608.77859999999998</v>
      </c>
      <c r="F136" s="37">
        <v>902182.2</v>
      </c>
      <c r="G136" s="38">
        <v>945304.14</v>
      </c>
      <c r="H136" s="41">
        <f t="shared" si="136"/>
        <v>-43121.940000000061</v>
      </c>
      <c r="I136" s="42">
        <v>-43121.94</v>
      </c>
      <c r="J136" s="43">
        <v>3296.8</v>
      </c>
      <c r="K136" s="66">
        <f>E136/12/J136</f>
        <v>1.5388118781849064E-2</v>
      </c>
      <c r="L136" s="17"/>
      <c r="M136" s="20">
        <f t="shared" si="133"/>
        <v>-5.8207660913467407E-11</v>
      </c>
      <c r="N136" s="13">
        <v>635.87159999999994</v>
      </c>
      <c r="O136" s="15">
        <v>3296.8</v>
      </c>
      <c r="P136" s="72">
        <f t="shared" si="135"/>
        <v>1.6072949526813877E-2</v>
      </c>
      <c r="Q136" s="28">
        <f t="shared" si="134"/>
        <v>0</v>
      </c>
      <c r="R136" s="4">
        <f t="shared" ref="R136:R137" si="137">E136/N136</f>
        <v>0.95739234147271246</v>
      </c>
      <c r="S136" s="6">
        <f t="shared" ref="S136:S137" si="138">K136/P136</f>
        <v>0.95739234147271246</v>
      </c>
      <c r="T136" s="52">
        <f t="shared" si="132"/>
        <v>0</v>
      </c>
      <c r="U136" s="6"/>
      <c r="V136" s="6"/>
      <c r="W136" s="6"/>
      <c r="X136" s="6"/>
      <c r="Y136" s="6"/>
    </row>
    <row r="137" spans="1:25" s="4" customFormat="1" ht="15.75" x14ac:dyDescent="0.25">
      <c r="A137" s="35">
        <v>134</v>
      </c>
      <c r="B137" s="35" t="s">
        <v>3</v>
      </c>
      <c r="C137" s="35"/>
      <c r="D137" s="35" t="s">
        <v>143</v>
      </c>
      <c r="E137" s="36">
        <v>722.78449999999998</v>
      </c>
      <c r="F137" s="37">
        <v>1069534.1100000001</v>
      </c>
      <c r="G137" s="38">
        <v>925887.72</v>
      </c>
      <c r="H137" s="41">
        <f t="shared" si="136"/>
        <v>143646.39000000013</v>
      </c>
      <c r="I137" s="42">
        <v>143646.39000000001</v>
      </c>
      <c r="J137" s="43">
        <v>3292.6</v>
      </c>
      <c r="K137" s="66">
        <f>E137/12/J137</f>
        <v>1.8293154852295046E-2</v>
      </c>
      <c r="L137" s="17"/>
      <c r="M137" s="20">
        <f t="shared" si="133"/>
        <v>0</v>
      </c>
      <c r="N137" s="13">
        <v>622.66499999999996</v>
      </c>
      <c r="O137" s="15">
        <v>3292.6</v>
      </c>
      <c r="P137" s="72">
        <f t="shared" si="135"/>
        <v>1.5759202453987729E-2</v>
      </c>
      <c r="Q137" s="28">
        <f t="shared" si="134"/>
        <v>0</v>
      </c>
      <c r="R137" s="4">
        <f t="shared" si="137"/>
        <v>1.1607919186079192</v>
      </c>
      <c r="S137" s="6">
        <f t="shared" si="138"/>
        <v>1.1607919186079192</v>
      </c>
      <c r="T137" s="52">
        <f t="shared" si="132"/>
        <v>0</v>
      </c>
      <c r="U137" s="6"/>
      <c r="V137" s="6"/>
      <c r="W137" s="6"/>
      <c r="X137" s="6"/>
      <c r="Y137" s="6"/>
    </row>
    <row r="138" spans="1:25" s="4" customFormat="1" ht="15.75" customHeight="1" x14ac:dyDescent="0.25">
      <c r="A138" s="35">
        <v>135</v>
      </c>
      <c r="B138" s="35" t="s">
        <v>3</v>
      </c>
      <c r="C138" s="35"/>
      <c r="D138" s="35" t="s">
        <v>339</v>
      </c>
      <c r="E138" s="36">
        <v>607.54390000000001</v>
      </c>
      <c r="F138" s="37">
        <v>899061.85</v>
      </c>
      <c r="G138" s="38">
        <v>778548.88</v>
      </c>
      <c r="H138" s="41">
        <f t="shared" si="136"/>
        <v>120512.96999999997</v>
      </c>
      <c r="I138" s="42">
        <v>120512.97</v>
      </c>
      <c r="J138" s="43">
        <v>3285.4</v>
      </c>
      <c r="K138" s="66">
        <f t="shared" ref="K138:K143" si="139">E138/J138/12</f>
        <v>1.5410196120208599E-2</v>
      </c>
      <c r="L138" s="20"/>
      <c r="M138" s="20">
        <f t="shared" si="133"/>
        <v>0</v>
      </c>
      <c r="N138" s="13">
        <v>523.62860000000001</v>
      </c>
      <c r="O138" s="15">
        <v>3286</v>
      </c>
      <c r="P138" s="72">
        <f t="shared" si="135"/>
        <v>1.3279280787177926E-2</v>
      </c>
      <c r="Q138" s="28">
        <f t="shared" si="134"/>
        <v>-0.59999999999990905</v>
      </c>
      <c r="R138" s="30">
        <f t="shared" ref="R138:R143" si="140">E138/N138</f>
        <v>1.160257289231337</v>
      </c>
      <c r="S138" s="30">
        <f t="shared" ref="S138:S143" si="141">K138/P138</f>
        <v>1.1604691825696027</v>
      </c>
      <c r="T138" s="52">
        <f t="shared" si="132"/>
        <v>-2.1189333826576728E-4</v>
      </c>
      <c r="U138" s="24"/>
    </row>
    <row r="139" spans="1:25" s="4" customFormat="1" ht="15.75" customHeight="1" x14ac:dyDescent="0.25">
      <c r="A139" s="35">
        <v>136</v>
      </c>
      <c r="B139" s="35" t="s">
        <v>3</v>
      </c>
      <c r="C139" s="35"/>
      <c r="D139" s="35" t="s">
        <v>144</v>
      </c>
      <c r="E139" s="36">
        <v>674.87220000000002</v>
      </c>
      <c r="F139" s="37">
        <v>998986.6</v>
      </c>
      <c r="G139" s="38">
        <v>925126.27</v>
      </c>
      <c r="H139" s="41">
        <f t="shared" si="136"/>
        <v>73860.329999999958</v>
      </c>
      <c r="I139" s="42">
        <v>73860.33</v>
      </c>
      <c r="J139" s="43">
        <v>3244.6</v>
      </c>
      <c r="K139" s="66">
        <f t="shared" si="139"/>
        <v>1.7333215188312889E-2</v>
      </c>
      <c r="L139" s="20"/>
      <c r="M139" s="20">
        <f t="shared" si="133"/>
        <v>0</v>
      </c>
      <c r="N139" s="13">
        <v>622.16030000000001</v>
      </c>
      <c r="O139" s="15">
        <v>3244.6</v>
      </c>
      <c r="P139" s="72">
        <f t="shared" si="135"/>
        <v>1.5979378557192465E-2</v>
      </c>
      <c r="Q139" s="28">
        <f t="shared" si="134"/>
        <v>0</v>
      </c>
      <c r="R139" s="30">
        <f t="shared" si="140"/>
        <v>1.0847239851208765</v>
      </c>
      <c r="S139" s="30">
        <f t="shared" si="141"/>
        <v>1.0847239851208763</v>
      </c>
      <c r="T139" s="52">
        <f t="shared" si="132"/>
        <v>0</v>
      </c>
      <c r="U139" s="24"/>
    </row>
    <row r="140" spans="1:25" s="4" customFormat="1" ht="15.75" customHeight="1" x14ac:dyDescent="0.25">
      <c r="A140" s="35">
        <v>137</v>
      </c>
      <c r="B140" s="35" t="s">
        <v>3</v>
      </c>
      <c r="C140" s="35"/>
      <c r="D140" s="35" t="s">
        <v>145</v>
      </c>
      <c r="E140" s="36">
        <v>633.13149999999996</v>
      </c>
      <c r="F140" s="37">
        <v>937253.71</v>
      </c>
      <c r="G140" s="38">
        <v>882991.18</v>
      </c>
      <c r="H140" s="41">
        <f t="shared" si="136"/>
        <v>54262.529999999912</v>
      </c>
      <c r="I140" s="42">
        <v>54262.53</v>
      </c>
      <c r="J140" s="43">
        <v>3281.4</v>
      </c>
      <c r="K140" s="66">
        <f t="shared" si="139"/>
        <v>1.6078795128095732E-2</v>
      </c>
      <c r="L140" s="20"/>
      <c r="M140" s="20">
        <f t="shared" si="133"/>
        <v>-8.7311491370201111E-11</v>
      </c>
      <c r="N140" s="13">
        <v>593.95460000000003</v>
      </c>
      <c r="O140" s="15">
        <v>3281.7</v>
      </c>
      <c r="P140" s="72">
        <f t="shared" si="135"/>
        <v>1.5082492813683967E-2</v>
      </c>
      <c r="Q140" s="28">
        <f t="shared" si="134"/>
        <v>-0.29999999999972715</v>
      </c>
      <c r="R140" s="52">
        <f t="shared" si="140"/>
        <v>1.0659594184471337</v>
      </c>
      <c r="S140" s="52">
        <f t="shared" si="141"/>
        <v>1.0660568731388915</v>
      </c>
      <c r="T140" s="52">
        <f t="shared" si="132"/>
        <v>-9.7454691757814516E-5</v>
      </c>
      <c r="U140" s="24"/>
    </row>
    <row r="141" spans="1:25" s="4" customFormat="1" ht="15.75" customHeight="1" x14ac:dyDescent="0.25">
      <c r="A141" s="35">
        <v>138</v>
      </c>
      <c r="B141" s="35" t="s">
        <v>3</v>
      </c>
      <c r="C141" s="35"/>
      <c r="D141" s="35" t="s">
        <v>146</v>
      </c>
      <c r="E141" s="36">
        <v>510.84730000000002</v>
      </c>
      <c r="F141" s="37">
        <v>756104.41</v>
      </c>
      <c r="G141" s="38">
        <v>682419.18</v>
      </c>
      <c r="H141" s="41">
        <f t="shared" si="136"/>
        <v>73685.229999999981</v>
      </c>
      <c r="I141" s="42">
        <v>73682.23</v>
      </c>
      <c r="J141" s="43">
        <v>2251.1</v>
      </c>
      <c r="K141" s="66">
        <f t="shared" si="139"/>
        <v>1.8911024980379963E-2</v>
      </c>
      <c r="L141" s="20"/>
      <c r="M141" s="20">
        <f t="shared" si="133"/>
        <v>2.9999999999854481</v>
      </c>
      <c r="N141" s="13">
        <v>458.9196</v>
      </c>
      <c r="O141" s="15">
        <v>2251.1</v>
      </c>
      <c r="P141" s="72">
        <f t="shared" si="135"/>
        <v>1.6988716627426591E-2</v>
      </c>
      <c r="Q141" s="28">
        <f t="shared" si="134"/>
        <v>0</v>
      </c>
      <c r="R141" s="52">
        <f t="shared" si="140"/>
        <v>1.1131520641088331</v>
      </c>
      <c r="S141" s="52">
        <f t="shared" si="141"/>
        <v>1.1131520641088331</v>
      </c>
      <c r="T141" s="52">
        <f t="shared" si="132"/>
        <v>0</v>
      </c>
      <c r="U141" s="24"/>
    </row>
    <row r="142" spans="1:25" s="4" customFormat="1" ht="15.75" customHeight="1" x14ac:dyDescent="0.25">
      <c r="A142" s="35">
        <v>139</v>
      </c>
      <c r="B142" s="35" t="s">
        <v>3</v>
      </c>
      <c r="C142" s="35"/>
      <c r="D142" s="35" t="s">
        <v>147</v>
      </c>
      <c r="E142" s="36">
        <v>550.24540000000002</v>
      </c>
      <c r="F142" s="37">
        <v>814129.9</v>
      </c>
      <c r="G142" s="38">
        <v>636113.57999999996</v>
      </c>
      <c r="H142" s="41">
        <f t="shared" si="136"/>
        <v>178016.32000000007</v>
      </c>
      <c r="I142" s="42">
        <v>178016.32</v>
      </c>
      <c r="J142" s="43">
        <v>2242.1999999999998</v>
      </c>
      <c r="K142" s="66">
        <f t="shared" si="139"/>
        <v>2.0450353819165702E-2</v>
      </c>
      <c r="L142" s="20"/>
      <c r="M142" s="20">
        <f t="shared" si="133"/>
        <v>0</v>
      </c>
      <c r="N142" s="13">
        <v>427.81110000000001</v>
      </c>
      <c r="O142" s="15">
        <v>2242.1999999999998</v>
      </c>
      <c r="P142" s="72">
        <f t="shared" si="135"/>
        <v>1.5899975470520026E-2</v>
      </c>
      <c r="Q142" s="28">
        <f t="shared" si="134"/>
        <v>0</v>
      </c>
      <c r="R142" s="52">
        <f t="shared" si="140"/>
        <v>1.2861877590366402</v>
      </c>
      <c r="S142" s="52">
        <f t="shared" si="141"/>
        <v>1.2861877590366402</v>
      </c>
      <c r="T142" s="52">
        <f t="shared" si="132"/>
        <v>0</v>
      </c>
      <c r="U142" s="24"/>
    </row>
    <row r="143" spans="1:25" s="4" customFormat="1" ht="15.75" customHeight="1" x14ac:dyDescent="0.25">
      <c r="A143" s="35">
        <v>140</v>
      </c>
      <c r="B143" s="35" t="s">
        <v>3</v>
      </c>
      <c r="C143" s="35"/>
      <c r="D143" s="35" t="s">
        <v>148</v>
      </c>
      <c r="E143" s="36">
        <v>440.50540000000001</v>
      </c>
      <c r="F143" s="37">
        <v>651782.94999999995</v>
      </c>
      <c r="G143" s="38">
        <v>529618.26</v>
      </c>
      <c r="H143" s="41">
        <f t="shared" si="136"/>
        <v>122164.68999999994</v>
      </c>
      <c r="I143" s="42">
        <v>122164.69</v>
      </c>
      <c r="J143" s="43">
        <v>2608.3000000000002</v>
      </c>
      <c r="K143" s="66">
        <f t="shared" si="139"/>
        <v>1.4073834809390534E-2</v>
      </c>
      <c r="L143" s="20"/>
      <c r="M143" s="20">
        <f t="shared" si="133"/>
        <v>0</v>
      </c>
      <c r="N143" s="13">
        <v>356.31990000000002</v>
      </c>
      <c r="O143" s="15">
        <v>2608.3000000000002</v>
      </c>
      <c r="P143" s="72">
        <f t="shared" si="135"/>
        <v>1.13841678487904E-2</v>
      </c>
      <c r="Q143" s="28">
        <f t="shared" si="134"/>
        <v>0</v>
      </c>
      <c r="R143" s="52">
        <f t="shared" si="140"/>
        <v>1.2362638179905192</v>
      </c>
      <c r="S143" s="52">
        <f t="shared" si="141"/>
        <v>1.2362638179905192</v>
      </c>
      <c r="T143" s="52">
        <f t="shared" si="132"/>
        <v>0</v>
      </c>
      <c r="U143" s="24"/>
    </row>
    <row r="144" spans="1:25" s="4" customFormat="1" ht="15.75" customHeight="1" x14ac:dyDescent="0.25">
      <c r="A144" s="35">
        <v>141</v>
      </c>
      <c r="B144" s="35" t="s">
        <v>3</v>
      </c>
      <c r="C144" s="35" t="s">
        <v>16</v>
      </c>
      <c r="D144" s="35" t="s">
        <v>149</v>
      </c>
      <c r="E144" s="36">
        <v>575.31970000000001</v>
      </c>
      <c r="F144" s="38">
        <v>851071.07</v>
      </c>
      <c r="G144" s="38">
        <v>720500.25</v>
      </c>
      <c r="H144" s="41">
        <f>F144-G144</f>
        <v>130570.81999999995</v>
      </c>
      <c r="I144" s="42">
        <v>130570.82</v>
      </c>
      <c r="J144" s="38">
        <v>4514.8</v>
      </c>
      <c r="K144" s="66">
        <f>E144/12/J144</f>
        <v>1.0619143335991258E-2</v>
      </c>
      <c r="L144" s="18"/>
      <c r="M144" s="20">
        <f t="shared" si="133"/>
        <v>0</v>
      </c>
      <c r="N144" s="13">
        <v>484.42989999999998</v>
      </c>
      <c r="O144" s="14">
        <v>4510.8999999999996</v>
      </c>
      <c r="P144" s="72">
        <f t="shared" si="135"/>
        <v>8.9492470090964844E-3</v>
      </c>
      <c r="Q144" s="28">
        <f t="shared" si="134"/>
        <v>3.9000000000005457</v>
      </c>
      <c r="R144" s="33">
        <f>E144/N144</f>
        <v>1.1876221926020669</v>
      </c>
      <c r="S144" s="34">
        <f>K144/P144</f>
        <v>1.1865962941013253</v>
      </c>
      <c r="T144" s="52">
        <f t="shared" si="132"/>
        <v>1.0258985007416399E-3</v>
      </c>
    </row>
    <row r="145" spans="1:25" s="4" customFormat="1" ht="15.75" customHeight="1" x14ac:dyDescent="0.25">
      <c r="A145" s="35">
        <v>142</v>
      </c>
      <c r="B145" s="35" t="s">
        <v>3</v>
      </c>
      <c r="C145" s="35"/>
      <c r="D145" s="35" t="s">
        <v>150</v>
      </c>
      <c r="E145" s="36">
        <v>419.8775</v>
      </c>
      <c r="F145" s="37">
        <v>621152.56000000006</v>
      </c>
      <c r="G145" s="38">
        <v>494207.04</v>
      </c>
      <c r="H145" s="41">
        <f t="shared" ref="H145:H149" si="142">F145-G145</f>
        <v>126945.52000000008</v>
      </c>
      <c r="I145" s="42">
        <v>126945.52</v>
      </c>
      <c r="J145" s="43">
        <v>2683.9</v>
      </c>
      <c r="K145" s="66">
        <f t="shared" ref="K145:K147" si="143">E145/J145/12</f>
        <v>1.3036920774494828E-2</v>
      </c>
      <c r="L145" s="20"/>
      <c r="M145" s="20">
        <f t="shared" si="133"/>
        <v>0</v>
      </c>
      <c r="N145" s="13">
        <v>332.29599999999999</v>
      </c>
      <c r="O145" s="15">
        <v>2683.9</v>
      </c>
      <c r="P145" s="72">
        <f t="shared" si="135"/>
        <v>1.0317572686513406E-2</v>
      </c>
      <c r="Q145" s="28">
        <f t="shared" si="134"/>
        <v>0</v>
      </c>
      <c r="R145" s="52">
        <f t="shared" ref="R145:R149" si="144">E145/N145</f>
        <v>1.2635647133880636</v>
      </c>
      <c r="S145" s="52">
        <f t="shared" ref="S145:S149" si="145">K145/P145</f>
        <v>1.2635647133880639</v>
      </c>
      <c r="T145" s="52">
        <f t="shared" si="132"/>
        <v>0</v>
      </c>
      <c r="U145" s="24"/>
    </row>
    <row r="146" spans="1:25" s="4" customFormat="1" ht="15.75" customHeight="1" x14ac:dyDescent="0.25">
      <c r="A146" s="35">
        <v>143</v>
      </c>
      <c r="B146" s="35" t="s">
        <v>3</v>
      </c>
      <c r="C146" s="35"/>
      <c r="D146" s="35" t="s">
        <v>151</v>
      </c>
      <c r="E146" s="36">
        <v>444.64170000000001</v>
      </c>
      <c r="F146" s="37">
        <v>658098.06999999995</v>
      </c>
      <c r="G146" s="38">
        <v>519288.54</v>
      </c>
      <c r="H146" s="41">
        <f t="shared" si="142"/>
        <v>138809.52999999997</v>
      </c>
      <c r="I146" s="42">
        <v>138809.53</v>
      </c>
      <c r="J146" s="43">
        <v>2580.1</v>
      </c>
      <c r="K146" s="66">
        <f t="shared" si="143"/>
        <v>1.4361255377698541E-2</v>
      </c>
      <c r="L146" s="20"/>
      <c r="M146" s="20">
        <f t="shared" si="133"/>
        <v>0</v>
      </c>
      <c r="N146" s="13">
        <v>349.32080000000002</v>
      </c>
      <c r="O146" s="15">
        <v>2580.1</v>
      </c>
      <c r="P146" s="72">
        <f t="shared" si="135"/>
        <v>1.1282534268697597E-2</v>
      </c>
      <c r="Q146" s="28">
        <f t="shared" si="134"/>
        <v>0</v>
      </c>
      <c r="R146" s="52">
        <f t="shared" si="144"/>
        <v>1.2728749619261148</v>
      </c>
      <c r="S146" s="52">
        <f t="shared" si="145"/>
        <v>1.2728749619261148</v>
      </c>
      <c r="T146" s="52">
        <f t="shared" si="132"/>
        <v>0</v>
      </c>
      <c r="U146" s="24"/>
    </row>
    <row r="147" spans="1:25" s="5" customFormat="1" ht="15.75" customHeight="1" x14ac:dyDescent="0.25">
      <c r="A147" s="35">
        <v>144</v>
      </c>
      <c r="B147" s="35" t="s">
        <v>3</v>
      </c>
      <c r="C147" s="35"/>
      <c r="D147" s="35" t="s">
        <v>152</v>
      </c>
      <c r="E147" s="36">
        <v>612.78139999999996</v>
      </c>
      <c r="F147" s="37">
        <v>906843.26</v>
      </c>
      <c r="G147" s="38">
        <v>732682.68</v>
      </c>
      <c r="H147" s="41">
        <f t="shared" si="142"/>
        <v>174160.57999999996</v>
      </c>
      <c r="I147" s="37">
        <v>174160.58</v>
      </c>
      <c r="J147" s="43">
        <v>3444.9</v>
      </c>
      <c r="K147" s="66">
        <f t="shared" si="143"/>
        <v>1.482339593795659E-2</v>
      </c>
      <c r="L147" s="20"/>
      <c r="M147" s="20">
        <f t="shared" si="133"/>
        <v>0</v>
      </c>
      <c r="N147" s="13">
        <v>492.6644</v>
      </c>
      <c r="O147" s="15">
        <v>3444.9</v>
      </c>
      <c r="P147" s="72">
        <f t="shared" si="135"/>
        <v>1.1917723784918767E-2</v>
      </c>
      <c r="Q147" s="28">
        <f t="shared" si="134"/>
        <v>0</v>
      </c>
      <c r="R147" s="52">
        <f t="shared" si="144"/>
        <v>1.2438109999423541</v>
      </c>
      <c r="S147" s="52">
        <f t="shared" si="145"/>
        <v>1.2438109999423543</v>
      </c>
      <c r="T147" s="52">
        <f t="shared" si="132"/>
        <v>0</v>
      </c>
      <c r="U147" s="29"/>
    </row>
    <row r="148" spans="1:25" s="4" customFormat="1" ht="15.75" customHeight="1" x14ac:dyDescent="0.25">
      <c r="A148" s="35">
        <v>145</v>
      </c>
      <c r="B148" s="35" t="s">
        <v>3</v>
      </c>
      <c r="C148" s="35"/>
      <c r="D148" s="35" t="s">
        <v>153</v>
      </c>
      <c r="E148" s="36">
        <v>1339.5632000000001</v>
      </c>
      <c r="F148" s="37">
        <v>1981793.43</v>
      </c>
      <c r="G148" s="38">
        <v>1588996.4</v>
      </c>
      <c r="H148" s="41">
        <f t="shared" si="142"/>
        <v>392797.03</v>
      </c>
      <c r="I148" s="42">
        <v>392797.03</v>
      </c>
      <c r="J148" s="43">
        <v>7414.2</v>
      </c>
      <c r="K148" s="66">
        <f t="shared" ref="K148:K149" si="146">E148/12/J148</f>
        <v>1.5056279391797723E-2</v>
      </c>
      <c r="L148" s="17"/>
      <c r="M148" s="20">
        <f t="shared" si="133"/>
        <v>0</v>
      </c>
      <c r="N148" s="13">
        <v>1068.8042</v>
      </c>
      <c r="O148" s="15">
        <v>7395</v>
      </c>
      <c r="P148" s="72">
        <f t="shared" si="135"/>
        <v>1.2044221320712194E-2</v>
      </c>
      <c r="Q148" s="28">
        <f t="shared" si="134"/>
        <v>19.199999999999818</v>
      </c>
      <c r="R148" s="4">
        <f t="shared" si="144"/>
        <v>1.2533289072030218</v>
      </c>
      <c r="S148" s="6">
        <f t="shared" si="145"/>
        <v>1.250083254938678</v>
      </c>
      <c r="T148" s="52">
        <f t="shared" si="132"/>
        <v>3.2456522643438124E-3</v>
      </c>
      <c r="U148" s="6"/>
      <c r="V148" s="6"/>
      <c r="W148" s="6"/>
      <c r="X148" s="6"/>
      <c r="Y148" s="6"/>
    </row>
    <row r="149" spans="1:25" s="4" customFormat="1" ht="15.75" customHeight="1" x14ac:dyDescent="0.25">
      <c r="A149" s="35">
        <v>146</v>
      </c>
      <c r="B149" s="35" t="s">
        <v>3</v>
      </c>
      <c r="C149" s="35" t="s">
        <v>16</v>
      </c>
      <c r="D149" s="35" t="s">
        <v>154</v>
      </c>
      <c r="E149" s="36">
        <v>1782.8289</v>
      </c>
      <c r="F149" s="38">
        <v>2638954.77</v>
      </c>
      <c r="G149" s="38">
        <v>2075861.23</v>
      </c>
      <c r="H149" s="41">
        <f t="shared" si="142"/>
        <v>563093.54</v>
      </c>
      <c r="I149" s="42">
        <v>563093.54</v>
      </c>
      <c r="J149" s="38">
        <v>9567.2000000000007</v>
      </c>
      <c r="K149" s="66">
        <f t="shared" si="146"/>
        <v>1.5529002738523286E-2</v>
      </c>
      <c r="L149" s="18"/>
      <c r="M149" s="20">
        <f t="shared" si="133"/>
        <v>0</v>
      </c>
      <c r="N149" s="13">
        <v>1395.6293000000001</v>
      </c>
      <c r="O149" s="14">
        <v>9567.6</v>
      </c>
      <c r="P149" s="72">
        <f t="shared" si="135"/>
        <v>1.2155863713644662E-2</v>
      </c>
      <c r="Q149" s="28">
        <f t="shared" si="134"/>
        <v>-0.3999999999996362</v>
      </c>
      <c r="R149" s="4">
        <f t="shared" si="144"/>
        <v>1.2774372822353328</v>
      </c>
      <c r="S149" s="6">
        <f t="shared" si="145"/>
        <v>1.2774906912696262</v>
      </c>
      <c r="T149" s="52">
        <f t="shared" si="132"/>
        <v>-5.3409034293405711E-5</v>
      </c>
    </row>
    <row r="150" spans="1:25" s="4" customFormat="1" ht="15.75" customHeight="1" x14ac:dyDescent="0.25">
      <c r="A150" s="35">
        <v>147</v>
      </c>
      <c r="B150" s="35" t="s">
        <v>3</v>
      </c>
      <c r="C150" s="35"/>
      <c r="D150" s="35" t="s">
        <v>155</v>
      </c>
      <c r="E150" s="36">
        <v>860.7704</v>
      </c>
      <c r="F150" s="37">
        <v>1274043.18</v>
      </c>
      <c r="G150" s="38">
        <v>1041978.71</v>
      </c>
      <c r="H150" s="41">
        <f t="shared" ref="H150:H153" si="147">F150-G150</f>
        <v>232064.46999999997</v>
      </c>
      <c r="I150" s="42">
        <v>232868.43</v>
      </c>
      <c r="J150" s="43">
        <v>4874.6000000000004</v>
      </c>
      <c r="K150" s="66">
        <f t="shared" ref="K150:K151" si="148">E150/J150/12</f>
        <v>1.4715231335220666E-2</v>
      </c>
      <c r="L150" s="20"/>
      <c r="M150" s="20">
        <f t="shared" si="133"/>
        <v>-803.96000000002095</v>
      </c>
      <c r="N150" s="13">
        <v>700.99249999999995</v>
      </c>
      <c r="O150" s="15">
        <v>4874.6000000000004</v>
      </c>
      <c r="P150" s="72">
        <f t="shared" si="135"/>
        <v>1.1983761060736606E-2</v>
      </c>
      <c r="Q150" s="28">
        <f t="shared" si="134"/>
        <v>0</v>
      </c>
      <c r="R150" s="30">
        <f t="shared" ref="R150:R151" si="149">E150/N150</f>
        <v>1.2279309693042366</v>
      </c>
      <c r="S150" s="30">
        <f t="shared" ref="S150:S151" si="150">K150/P150</f>
        <v>1.2279309693042366</v>
      </c>
      <c r="T150" s="52">
        <f t="shared" si="132"/>
        <v>0</v>
      </c>
      <c r="U150" s="24"/>
    </row>
    <row r="151" spans="1:25" s="4" customFormat="1" ht="15.75" customHeight="1" x14ac:dyDescent="0.25">
      <c r="A151" s="35">
        <v>148</v>
      </c>
      <c r="B151" s="35" t="s">
        <v>3</v>
      </c>
      <c r="C151" s="35"/>
      <c r="D151" s="35" t="s">
        <v>156</v>
      </c>
      <c r="E151" s="36">
        <v>461.99549999999999</v>
      </c>
      <c r="F151" s="37">
        <v>683631.78</v>
      </c>
      <c r="G151" s="38">
        <v>566648.32999999996</v>
      </c>
      <c r="H151" s="41">
        <f t="shared" si="147"/>
        <v>116983.45000000007</v>
      </c>
      <c r="I151" s="42">
        <v>116983.45</v>
      </c>
      <c r="J151" s="43">
        <v>2603.1</v>
      </c>
      <c r="K151" s="66">
        <f t="shared" si="148"/>
        <v>1.4789913948753409E-2</v>
      </c>
      <c r="L151" s="20"/>
      <c r="M151" s="20">
        <f t="shared" si="133"/>
        <v>0</v>
      </c>
      <c r="N151" s="13">
        <v>380.98910000000001</v>
      </c>
      <c r="O151" s="15">
        <v>2603.1</v>
      </c>
      <c r="P151" s="72">
        <f t="shared" si="135"/>
        <v>1.2196646946589325E-2</v>
      </c>
      <c r="Q151" s="28">
        <f t="shared" si="134"/>
        <v>0</v>
      </c>
      <c r="R151" s="52">
        <f t="shared" si="149"/>
        <v>1.2126213059638713</v>
      </c>
      <c r="S151" s="52">
        <f t="shared" si="150"/>
        <v>1.2126213059638713</v>
      </c>
      <c r="T151" s="52">
        <f t="shared" si="132"/>
        <v>0</v>
      </c>
      <c r="U151" s="24"/>
    </row>
    <row r="152" spans="1:25" s="4" customFormat="1" ht="45" x14ac:dyDescent="0.25">
      <c r="A152" s="35">
        <v>149</v>
      </c>
      <c r="B152" s="35" t="s">
        <v>3</v>
      </c>
      <c r="C152" s="35"/>
      <c r="D152" s="35" t="s">
        <v>157</v>
      </c>
      <c r="E152" s="36">
        <v>1094.3869</v>
      </c>
      <c r="F152" s="37">
        <v>1615212.06</v>
      </c>
      <c r="G152" s="38">
        <v>1538459.38</v>
      </c>
      <c r="H152" s="41">
        <f>F152-G152</f>
        <v>76752.680000000168</v>
      </c>
      <c r="I152" s="42">
        <v>76732.84</v>
      </c>
      <c r="J152" s="43">
        <v>7367.4</v>
      </c>
      <c r="K152" s="66">
        <f>E152/12/J152</f>
        <v>1.2378710037914778E-2</v>
      </c>
      <c r="L152" s="25" t="s">
        <v>343</v>
      </c>
      <c r="M152" s="20">
        <f t="shared" si="133"/>
        <v>19.840000000171131</v>
      </c>
      <c r="N152" s="13">
        <v>1034.6089999999999</v>
      </c>
      <c r="O152" s="15">
        <v>7362.8</v>
      </c>
      <c r="P152" s="72">
        <f t="shared" si="135"/>
        <v>1.1709868075550968E-2</v>
      </c>
      <c r="Q152" s="28">
        <f t="shared" si="134"/>
        <v>4.5999999999994543</v>
      </c>
      <c r="R152" s="4">
        <f>E152/N152</f>
        <v>1.0577782524605914</v>
      </c>
      <c r="S152" s="6">
        <f>K152/P152</f>
        <v>1.0571178050895624</v>
      </c>
      <c r="T152" s="52">
        <f t="shared" si="132"/>
        <v>6.6044737102899376E-4</v>
      </c>
      <c r="U152" s="6"/>
      <c r="V152" s="6"/>
      <c r="W152" s="6"/>
      <c r="X152" s="6"/>
      <c r="Y152" s="6"/>
    </row>
    <row r="153" spans="1:25" s="4" customFormat="1" ht="15.75" customHeight="1" x14ac:dyDescent="0.25">
      <c r="A153" s="35">
        <v>150</v>
      </c>
      <c r="B153" s="35" t="s">
        <v>3</v>
      </c>
      <c r="C153" s="35"/>
      <c r="D153" s="35" t="s">
        <v>158</v>
      </c>
      <c r="E153" s="36">
        <v>417.15460000000002</v>
      </c>
      <c r="F153" s="37">
        <v>617203.56000000006</v>
      </c>
      <c r="G153" s="38">
        <v>507122.72</v>
      </c>
      <c r="H153" s="41">
        <f t="shared" si="147"/>
        <v>110080.84000000008</v>
      </c>
      <c r="I153" s="42">
        <v>110080.84</v>
      </c>
      <c r="J153" s="43">
        <v>2588.5</v>
      </c>
      <c r="K153" s="66">
        <f>E153/J153/12</f>
        <v>1.3429740518962077E-2</v>
      </c>
      <c r="L153" s="20"/>
      <c r="M153" s="20">
        <f t="shared" si="133"/>
        <v>0</v>
      </c>
      <c r="N153" s="13">
        <v>340.94990000000001</v>
      </c>
      <c r="O153" s="15">
        <v>2588.5</v>
      </c>
      <c r="P153" s="72">
        <f t="shared" si="135"/>
        <v>1.0976431008949843E-2</v>
      </c>
      <c r="Q153" s="28">
        <f t="shared" si="134"/>
        <v>0</v>
      </c>
      <c r="R153" s="30">
        <f>E153/N153</f>
        <v>1.223507031384963</v>
      </c>
      <c r="S153" s="30">
        <f>K153/P153</f>
        <v>1.2235070313849632</v>
      </c>
      <c r="T153" s="52">
        <f t="shared" si="132"/>
        <v>0</v>
      </c>
      <c r="U153" s="24"/>
    </row>
    <row r="154" spans="1:25" s="4" customFormat="1" ht="15.75" customHeight="1" x14ac:dyDescent="0.25">
      <c r="A154" s="35">
        <v>151</v>
      </c>
      <c r="B154" s="35" t="s">
        <v>3</v>
      </c>
      <c r="C154" s="35" t="s">
        <v>16</v>
      </c>
      <c r="D154" s="35" t="s">
        <v>159</v>
      </c>
      <c r="E154" s="36">
        <v>1042.2833000000001</v>
      </c>
      <c r="F154" s="38">
        <v>1540687.43</v>
      </c>
      <c r="G154" s="38">
        <v>1315460</v>
      </c>
      <c r="H154" s="41">
        <f>F154-G154</f>
        <v>225227.42999999993</v>
      </c>
      <c r="I154" s="42">
        <v>225227.43</v>
      </c>
      <c r="J154" s="38">
        <v>5134.6000000000004</v>
      </c>
      <c r="K154" s="66">
        <f>E154/12/J154</f>
        <v>1.6916009361326426E-2</v>
      </c>
      <c r="L154" s="18"/>
      <c r="M154" s="20">
        <f t="shared" si="133"/>
        <v>0</v>
      </c>
      <c r="N154" s="13">
        <v>884.88049999999998</v>
      </c>
      <c r="O154" s="14">
        <v>5134</v>
      </c>
      <c r="P154" s="72">
        <f>N154/O154/12</f>
        <v>1.4363077847032854E-2</v>
      </c>
      <c r="Q154" s="28">
        <f t="shared" si="134"/>
        <v>0.6000000000003638</v>
      </c>
      <c r="R154" s="4">
        <f>N154/E154</f>
        <v>0.84898270940347975</v>
      </c>
      <c r="S154" s="4">
        <f>P154/K154</f>
        <v>0.84908192826316864</v>
      </c>
      <c r="T154" s="52">
        <f t="shared" si="132"/>
        <v>-9.9218859688887662E-5</v>
      </c>
    </row>
    <row r="155" spans="1:25" s="4" customFormat="1" ht="15.75" customHeight="1" x14ac:dyDescent="0.25">
      <c r="A155" s="35">
        <v>152</v>
      </c>
      <c r="B155" s="35" t="s">
        <v>3</v>
      </c>
      <c r="C155" s="35"/>
      <c r="D155" s="35" t="s">
        <v>160</v>
      </c>
      <c r="E155" s="36">
        <v>409.72879999999998</v>
      </c>
      <c r="F155" s="37">
        <v>606968.25</v>
      </c>
      <c r="G155" s="38">
        <v>528269.15</v>
      </c>
      <c r="H155" s="41">
        <f t="shared" ref="H155:H161" si="151">F155-G155</f>
        <v>78699.099999999977</v>
      </c>
      <c r="I155" s="42">
        <v>78699.100000000006</v>
      </c>
      <c r="J155" s="43">
        <v>2567.8000000000002</v>
      </c>
      <c r="K155" s="66">
        <f t="shared" ref="K155:K158" si="152">E155/J155/12</f>
        <v>1.3297011709115453E-2</v>
      </c>
      <c r="L155" s="20"/>
      <c r="M155" s="20">
        <f t="shared" si="133"/>
        <v>0</v>
      </c>
      <c r="N155" s="13">
        <v>355.3603</v>
      </c>
      <c r="O155" s="15">
        <v>2567.8000000000002</v>
      </c>
      <c r="P155" s="72">
        <f t="shared" ref="P155:P158" si="153">N155/12/O155</f>
        <v>1.15325797699717E-2</v>
      </c>
      <c r="Q155" s="28">
        <f t="shared" si="134"/>
        <v>0</v>
      </c>
      <c r="R155" s="52">
        <f t="shared" ref="R155:R158" si="154">E155/N155</f>
        <v>1.1529954246436644</v>
      </c>
      <c r="S155" s="52">
        <f t="shared" ref="S155:S158" si="155">K155/P155</f>
        <v>1.1529954246436642</v>
      </c>
      <c r="T155" s="52">
        <f t="shared" si="132"/>
        <v>0</v>
      </c>
      <c r="U155" s="24"/>
    </row>
    <row r="156" spans="1:25" s="4" customFormat="1" ht="15.75" customHeight="1" x14ac:dyDescent="0.25">
      <c r="A156" s="35">
        <v>153</v>
      </c>
      <c r="B156" s="35" t="s">
        <v>3</v>
      </c>
      <c r="C156" s="35"/>
      <c r="D156" s="35" t="s">
        <v>161</v>
      </c>
      <c r="E156" s="36">
        <v>521.03300000000002</v>
      </c>
      <c r="F156" s="37">
        <v>770835.34</v>
      </c>
      <c r="G156" s="38">
        <v>665023.07999999996</v>
      </c>
      <c r="H156" s="41">
        <f t="shared" si="151"/>
        <v>105812.26000000001</v>
      </c>
      <c r="I156" s="42">
        <v>105812.26</v>
      </c>
      <c r="J156" s="43">
        <v>2619.1999999999998</v>
      </c>
      <c r="K156" s="66">
        <f t="shared" si="152"/>
        <v>1.6577358226430462E-2</v>
      </c>
      <c r="L156" s="20"/>
      <c r="M156" s="20">
        <f t="shared" si="133"/>
        <v>0</v>
      </c>
      <c r="N156" s="13">
        <v>447.11860000000001</v>
      </c>
      <c r="O156" s="15">
        <v>2619.1999999999998</v>
      </c>
      <c r="P156" s="72">
        <f t="shared" si="153"/>
        <v>1.4225673233557322E-2</v>
      </c>
      <c r="Q156" s="28">
        <f t="shared" si="134"/>
        <v>0</v>
      </c>
      <c r="R156" s="52">
        <f t="shared" si="154"/>
        <v>1.1653127380520516</v>
      </c>
      <c r="S156" s="52">
        <f t="shared" si="155"/>
        <v>1.1653127380520514</v>
      </c>
      <c r="T156" s="52">
        <f t="shared" si="132"/>
        <v>0</v>
      </c>
      <c r="U156" s="24"/>
    </row>
    <row r="157" spans="1:25" s="4" customFormat="1" ht="15.75" customHeight="1" x14ac:dyDescent="0.25">
      <c r="A157" s="35">
        <v>154</v>
      </c>
      <c r="B157" s="35" t="s">
        <v>3</v>
      </c>
      <c r="C157" s="35"/>
      <c r="D157" s="35" t="s">
        <v>162</v>
      </c>
      <c r="E157" s="36">
        <v>418.86009999999999</v>
      </c>
      <c r="F157" s="37">
        <v>620026.86</v>
      </c>
      <c r="G157" s="38">
        <v>567288.84</v>
      </c>
      <c r="H157" s="41">
        <f t="shared" si="151"/>
        <v>52738.020000000019</v>
      </c>
      <c r="I157" s="42">
        <v>52738.02</v>
      </c>
      <c r="J157" s="43">
        <v>2653.9</v>
      </c>
      <c r="K157" s="66">
        <f t="shared" si="152"/>
        <v>1.3152344976575353E-2</v>
      </c>
      <c r="L157" s="20"/>
      <c r="M157" s="20">
        <f t="shared" si="133"/>
        <v>0</v>
      </c>
      <c r="N157" s="13">
        <v>381.64890000000003</v>
      </c>
      <c r="O157" s="15">
        <v>2653.9</v>
      </c>
      <c r="P157" s="72">
        <f t="shared" si="153"/>
        <v>1.1983901051283018E-2</v>
      </c>
      <c r="Q157" s="28">
        <f t="shared" si="134"/>
        <v>0</v>
      </c>
      <c r="R157" s="52">
        <f t="shared" si="154"/>
        <v>1.0975011325854731</v>
      </c>
      <c r="S157" s="52">
        <f t="shared" si="155"/>
        <v>1.0975011325854731</v>
      </c>
      <c r="T157" s="52">
        <f t="shared" si="132"/>
        <v>0</v>
      </c>
      <c r="U157" s="24"/>
    </row>
    <row r="158" spans="1:25" s="4" customFormat="1" ht="15.75" customHeight="1" x14ac:dyDescent="0.25">
      <c r="A158" s="35">
        <v>155</v>
      </c>
      <c r="B158" s="35" t="s">
        <v>3</v>
      </c>
      <c r="C158" s="35"/>
      <c r="D158" s="35" t="s">
        <v>163</v>
      </c>
      <c r="E158" s="36">
        <v>944.55079999999998</v>
      </c>
      <c r="F158" s="37">
        <v>1398037.16</v>
      </c>
      <c r="G158" s="38">
        <v>1202330.01</v>
      </c>
      <c r="H158" s="41">
        <f t="shared" si="151"/>
        <v>195707.14999999991</v>
      </c>
      <c r="I158" s="42">
        <v>195682.23</v>
      </c>
      <c r="J158" s="43">
        <v>5147.6000000000004</v>
      </c>
      <c r="K158" s="66">
        <f t="shared" si="152"/>
        <v>1.5291119486103554E-2</v>
      </c>
      <c r="L158" s="20"/>
      <c r="M158" s="20">
        <f t="shared" si="133"/>
        <v>24.91999999989639</v>
      </c>
      <c r="N158" s="13">
        <v>808.80510000000004</v>
      </c>
      <c r="O158" s="15">
        <v>5147.6000000000004</v>
      </c>
      <c r="P158" s="72">
        <f t="shared" si="153"/>
        <v>1.3093563019659646E-2</v>
      </c>
      <c r="Q158" s="28">
        <f t="shared" si="134"/>
        <v>0</v>
      </c>
      <c r="R158" s="52">
        <f t="shared" si="154"/>
        <v>1.1678348714665621</v>
      </c>
      <c r="S158" s="52">
        <f t="shared" si="155"/>
        <v>1.1678348714665621</v>
      </c>
      <c r="T158" s="52">
        <f t="shared" si="132"/>
        <v>0</v>
      </c>
      <c r="U158" s="24"/>
    </row>
    <row r="159" spans="1:25" s="4" customFormat="1" ht="15.75" customHeight="1" x14ac:dyDescent="0.25">
      <c r="A159" s="35">
        <v>156</v>
      </c>
      <c r="B159" s="35" t="s">
        <v>3</v>
      </c>
      <c r="C159" s="35" t="s">
        <v>16</v>
      </c>
      <c r="D159" s="35" t="s">
        <v>164</v>
      </c>
      <c r="E159" s="36">
        <v>1200.5862</v>
      </c>
      <c r="F159" s="38">
        <v>1777159.15</v>
      </c>
      <c r="G159" s="38">
        <v>1332033.75</v>
      </c>
      <c r="H159" s="41">
        <f t="shared" si="151"/>
        <v>445125.39999999991</v>
      </c>
      <c r="I159" s="42">
        <v>445308.36</v>
      </c>
      <c r="J159" s="38">
        <v>6918.8</v>
      </c>
      <c r="K159" s="66">
        <f>E159/12/J159</f>
        <v>1.446043389026999E-2</v>
      </c>
      <c r="L159" s="18"/>
      <c r="M159" s="20">
        <f t="shared" si="133"/>
        <v>-182.96000000007916</v>
      </c>
      <c r="N159" s="13">
        <v>895.66980000000001</v>
      </c>
      <c r="O159" s="14">
        <v>6919.2</v>
      </c>
      <c r="P159" s="72">
        <f t="shared" ref="P159:P161" si="156">N159/O159/12</f>
        <v>1.078725141634871E-2</v>
      </c>
      <c r="Q159" s="28">
        <f t="shared" si="134"/>
        <v>-0.3999999999996362</v>
      </c>
      <c r="R159" s="4">
        <f t="shared" ref="R159:R161" si="157">N159/E159</f>
        <v>0.7460270657783673</v>
      </c>
      <c r="S159" s="4">
        <f t="shared" ref="S159:S161" si="158">P159/K159</f>
        <v>0.74598393784069938</v>
      </c>
      <c r="T159" s="52">
        <f t="shared" si="132"/>
        <v>4.3127937667919447E-5</v>
      </c>
    </row>
    <row r="160" spans="1:25" s="4" customFormat="1" ht="15.75" customHeight="1" x14ac:dyDescent="0.25">
      <c r="A160" s="35">
        <v>157</v>
      </c>
      <c r="B160" s="35" t="s">
        <v>3</v>
      </c>
      <c r="C160" s="35" t="s">
        <v>16</v>
      </c>
      <c r="D160" s="35" t="s">
        <v>165</v>
      </c>
      <c r="E160" s="36">
        <v>1411.8893</v>
      </c>
      <c r="F160" s="38">
        <v>2089197.76</v>
      </c>
      <c r="G160" s="38">
        <v>1691948.35</v>
      </c>
      <c r="H160" s="41">
        <f t="shared" si="151"/>
        <v>397249.40999999992</v>
      </c>
      <c r="I160" s="42">
        <v>397247.49</v>
      </c>
      <c r="J160" s="38">
        <v>7772.7</v>
      </c>
      <c r="K160" s="66">
        <f t="shared" ref="K160:K161" si="159">E160/12/J160</f>
        <v>1.5137267830569387E-2</v>
      </c>
      <c r="L160" s="18"/>
      <c r="M160" s="20">
        <f t="shared" si="133"/>
        <v>1.9199999999254942</v>
      </c>
      <c r="N160" s="58">
        <v>1137.1732</v>
      </c>
      <c r="O160" s="58">
        <v>7770</v>
      </c>
      <c r="P160" s="72">
        <f t="shared" si="156"/>
        <v>1.2196194766194766E-2</v>
      </c>
      <c r="Q160" s="28">
        <f t="shared" si="134"/>
        <v>2.6999999999998181</v>
      </c>
      <c r="R160" s="53">
        <f t="shared" si="157"/>
        <v>0.80542660107984376</v>
      </c>
      <c r="S160" s="53">
        <f t="shared" si="158"/>
        <v>0.80570647904933101</v>
      </c>
      <c r="T160" s="52">
        <f t="shared" si="132"/>
        <v>-2.7987796948725219E-4</v>
      </c>
    </row>
    <row r="161" spans="1:25" s="4" customFormat="1" ht="15.75" customHeight="1" x14ac:dyDescent="0.25">
      <c r="A161" s="35">
        <v>158</v>
      </c>
      <c r="B161" s="35" t="s">
        <v>3</v>
      </c>
      <c r="C161" s="35" t="s">
        <v>16</v>
      </c>
      <c r="D161" s="35" t="s">
        <v>166</v>
      </c>
      <c r="E161" s="36">
        <v>2961.2842000000001</v>
      </c>
      <c r="F161" s="38">
        <v>4381707.92</v>
      </c>
      <c r="G161" s="38">
        <v>3853161.8</v>
      </c>
      <c r="H161" s="41">
        <f t="shared" si="151"/>
        <v>528546.12000000011</v>
      </c>
      <c r="I161" s="42">
        <v>528514.76</v>
      </c>
      <c r="J161" s="38">
        <v>17457.599999999999</v>
      </c>
      <c r="K161" s="66">
        <f t="shared" si="159"/>
        <v>1.4135601877310361E-2</v>
      </c>
      <c r="L161" s="18"/>
      <c r="M161" s="20">
        <f t="shared" si="133"/>
        <v>31.360000000102445</v>
      </c>
      <c r="N161" s="58">
        <v>2590.5405999999998</v>
      </c>
      <c r="O161" s="58">
        <v>17457.599999999999</v>
      </c>
      <c r="P161" s="72">
        <f t="shared" si="156"/>
        <v>1.2365868351510706E-2</v>
      </c>
      <c r="Q161" s="28">
        <f t="shared" si="134"/>
        <v>0</v>
      </c>
      <c r="R161" s="53">
        <f t="shared" si="157"/>
        <v>0.87480310062776134</v>
      </c>
      <c r="S161" s="53">
        <f t="shared" si="158"/>
        <v>0.87480310062776123</v>
      </c>
      <c r="T161" s="31">
        <f t="shared" si="132"/>
        <v>0</v>
      </c>
    </row>
    <row r="162" spans="1:25" s="4" customFormat="1" ht="15.75" customHeight="1" x14ac:dyDescent="0.25">
      <c r="A162" s="35">
        <v>159</v>
      </c>
      <c r="B162" s="35" t="s">
        <v>3</v>
      </c>
      <c r="C162" s="35"/>
      <c r="D162" s="35" t="s">
        <v>167</v>
      </c>
      <c r="E162" s="36">
        <v>2162.6471999999999</v>
      </c>
      <c r="F162" s="37">
        <v>3199633.56</v>
      </c>
      <c r="G162" s="38">
        <v>2820454.33</v>
      </c>
      <c r="H162" s="41">
        <f t="shared" ref="H162:H165" si="160">F162-G162</f>
        <v>379179.23</v>
      </c>
      <c r="I162" s="42">
        <v>379243.96</v>
      </c>
      <c r="J162" s="43">
        <v>11504.54</v>
      </c>
      <c r="K162" s="66">
        <f>E162/J162/12</f>
        <v>1.5665172184198585E-2</v>
      </c>
      <c r="L162" s="20"/>
      <c r="M162" s="20">
        <f t="shared" si="133"/>
        <v>-64.730000000039581</v>
      </c>
      <c r="N162" s="13">
        <v>1896.3525999999999</v>
      </c>
      <c r="O162" s="15">
        <v>11504.54</v>
      </c>
      <c r="P162" s="72">
        <f t="shared" ref="P162:P163" si="161">N162/12/O162</f>
        <v>1.3736262669635927E-2</v>
      </c>
      <c r="Q162" s="28">
        <f t="shared" si="134"/>
        <v>0</v>
      </c>
      <c r="R162" s="30">
        <f>E162/N162</f>
        <v>1.1404246235642042</v>
      </c>
      <c r="S162" s="30">
        <f>K162/P162</f>
        <v>1.1404246235642044</v>
      </c>
      <c r="T162" s="52">
        <f t="shared" si="132"/>
        <v>0</v>
      </c>
      <c r="U162" s="26"/>
      <c r="V162" s="6"/>
      <c r="W162" s="6"/>
      <c r="X162" s="6"/>
      <c r="Y162" s="6"/>
    </row>
    <row r="163" spans="1:25" s="4" customFormat="1" ht="15.75" customHeight="1" x14ac:dyDescent="0.25">
      <c r="A163" s="35">
        <v>160</v>
      </c>
      <c r="B163" s="35" t="s">
        <v>3</v>
      </c>
      <c r="C163" s="35"/>
      <c r="D163" s="35" t="s">
        <v>168</v>
      </c>
      <c r="E163" s="36">
        <v>539.66480000000001</v>
      </c>
      <c r="F163" s="37">
        <v>797884.96</v>
      </c>
      <c r="G163" s="38">
        <v>823591.93</v>
      </c>
      <c r="H163" s="41">
        <f t="shared" si="160"/>
        <v>-25706.970000000088</v>
      </c>
      <c r="I163" s="42">
        <v>-25706.97</v>
      </c>
      <c r="J163" s="43">
        <v>3567.1</v>
      </c>
      <c r="K163" s="66">
        <f>E163/12/J163</f>
        <v>1.2607458906861784E-2</v>
      </c>
      <c r="L163" s="17"/>
      <c r="M163" s="20">
        <f t="shared" si="133"/>
        <v>-8.7311491370201111E-11</v>
      </c>
      <c r="N163" s="13">
        <v>553.88610000000006</v>
      </c>
      <c r="O163" s="15">
        <v>3567.1</v>
      </c>
      <c r="P163" s="72">
        <f t="shared" si="161"/>
        <v>1.2939691906590788E-2</v>
      </c>
      <c r="Q163" s="28">
        <f t="shared" si="134"/>
        <v>0</v>
      </c>
      <c r="R163" s="30">
        <f>E163/N163</f>
        <v>0.97432450462288178</v>
      </c>
      <c r="S163" s="30">
        <f>K163/P163</f>
        <v>0.97432450462288189</v>
      </c>
      <c r="T163" s="52">
        <f t="shared" si="132"/>
        <v>0</v>
      </c>
      <c r="U163" s="6"/>
      <c r="V163" s="6"/>
      <c r="W163" s="6"/>
      <c r="X163" s="6"/>
      <c r="Y163" s="6"/>
    </row>
    <row r="164" spans="1:25" s="4" customFormat="1" ht="15.75" customHeight="1" x14ac:dyDescent="0.25">
      <c r="A164" s="35">
        <v>161</v>
      </c>
      <c r="B164" s="35" t="s">
        <v>3</v>
      </c>
      <c r="C164" s="35"/>
      <c r="D164" s="35" t="s">
        <v>169</v>
      </c>
      <c r="E164" s="36">
        <v>591.3261</v>
      </c>
      <c r="F164" s="37">
        <v>874599.16</v>
      </c>
      <c r="G164" s="38">
        <v>668480.05000000005</v>
      </c>
      <c r="H164" s="41">
        <f t="shared" si="160"/>
        <v>206119.11</v>
      </c>
      <c r="I164" s="42">
        <v>206119.11</v>
      </c>
      <c r="J164" s="43">
        <v>3531.1</v>
      </c>
      <c r="K164" s="66">
        <f>E164/12/J164</f>
        <v>1.3955191016963553E-2</v>
      </c>
      <c r="L164" s="17"/>
      <c r="M164" s="20">
        <f t="shared" si="133"/>
        <v>0</v>
      </c>
      <c r="N164" s="13">
        <v>449.75259999999997</v>
      </c>
      <c r="O164" s="15">
        <v>3531.1</v>
      </c>
      <c r="P164" s="27">
        <f>N164/O164/12</f>
        <v>1.0614081542106803E-2</v>
      </c>
      <c r="Q164" s="28">
        <f t="shared" si="134"/>
        <v>0</v>
      </c>
      <c r="R164" s="4">
        <f>N164/E164</f>
        <v>0.76058303531672278</v>
      </c>
      <c r="S164" s="4">
        <f>P164/K164</f>
        <v>0.76058303531672289</v>
      </c>
      <c r="T164" s="4">
        <f t="shared" ref="T164:T171" si="162">R164-S164</f>
        <v>0</v>
      </c>
      <c r="U164" s="6"/>
      <c r="V164" s="6"/>
      <c r="W164" s="6"/>
      <c r="X164" s="6"/>
      <c r="Y164" s="6"/>
    </row>
    <row r="165" spans="1:25" s="4" customFormat="1" ht="15.75" customHeight="1" x14ac:dyDescent="0.25">
      <c r="A165" s="35">
        <v>162</v>
      </c>
      <c r="B165" s="35" t="s">
        <v>3</v>
      </c>
      <c r="C165" s="35" t="s">
        <v>16</v>
      </c>
      <c r="D165" s="35" t="s">
        <v>170</v>
      </c>
      <c r="E165" s="36">
        <v>569.93589999999995</v>
      </c>
      <c r="F165" s="38">
        <v>844137.1</v>
      </c>
      <c r="G165" s="38">
        <v>701615.89</v>
      </c>
      <c r="H165" s="41">
        <f t="shared" si="160"/>
        <v>142521.20999999996</v>
      </c>
      <c r="I165" s="42">
        <v>142521.21</v>
      </c>
      <c r="J165" s="38">
        <v>2872.7</v>
      </c>
      <c r="K165" s="66">
        <f>E165/12/J165</f>
        <v>1.653310764553672E-2</v>
      </c>
      <c r="L165" s="18"/>
      <c r="M165" s="20">
        <f t="shared" si="133"/>
        <v>0</v>
      </c>
      <c r="N165" s="13">
        <v>526.30589999999995</v>
      </c>
      <c r="O165" s="14">
        <v>3205.9</v>
      </c>
      <c r="P165" s="72">
        <f>N165/12/O165</f>
        <v>1.3680659097289371E-2</v>
      </c>
      <c r="Q165" s="28">
        <f t="shared" si="134"/>
        <v>-333.20000000000027</v>
      </c>
      <c r="R165" s="30">
        <f>E165/N165</f>
        <v>1.0828985576638985</v>
      </c>
      <c r="S165" s="30">
        <f>K165/P165</f>
        <v>1.2085022752165882</v>
      </c>
      <c r="T165" s="52">
        <f t="shared" si="162"/>
        <v>-0.12560371755268962</v>
      </c>
    </row>
    <row r="166" spans="1:25" s="4" customFormat="1" ht="15.75" customHeight="1" x14ac:dyDescent="0.25">
      <c r="A166" s="35">
        <v>163</v>
      </c>
      <c r="B166" s="35" t="s">
        <v>3</v>
      </c>
      <c r="C166" s="35"/>
      <c r="D166" s="35" t="s">
        <v>171</v>
      </c>
      <c r="E166" s="36">
        <v>534.1807</v>
      </c>
      <c r="F166" s="37">
        <v>792226.65</v>
      </c>
      <c r="G166" s="38">
        <v>817244.32</v>
      </c>
      <c r="H166" s="41">
        <f t="shared" ref="H166:H168" si="163">F166-G166</f>
        <v>-25017.669999999925</v>
      </c>
      <c r="I166" s="42">
        <v>-25017.67</v>
      </c>
      <c r="J166" s="43">
        <v>3330.8</v>
      </c>
      <c r="K166" s="66">
        <f t="shared" ref="K166:K168" si="164">E166/J166/12</f>
        <v>1.3364674652736079E-2</v>
      </c>
      <c r="L166" s="20"/>
      <c r="M166" s="20">
        <f t="shared" si="133"/>
        <v>7.2759576141834259E-11</v>
      </c>
      <c r="N166" s="13">
        <v>549.88130000000001</v>
      </c>
      <c r="O166" s="15">
        <v>3331.5</v>
      </c>
      <c r="P166" s="72">
        <f>N166/O166/12</f>
        <v>1.3754597528640751E-2</v>
      </c>
      <c r="Q166" s="28">
        <f t="shared" si="134"/>
        <v>-0.6999999999998181</v>
      </c>
      <c r="R166" s="4">
        <f>N166/E166</f>
        <v>1.0293919267393974</v>
      </c>
      <c r="S166" s="4">
        <f>P166/K166</f>
        <v>1.0291756354745865</v>
      </c>
      <c r="T166" s="52">
        <f t="shared" si="162"/>
        <v>2.1629126481093053E-4</v>
      </c>
      <c r="U166" s="24"/>
    </row>
    <row r="167" spans="1:25" s="4" customFormat="1" ht="15.75" customHeight="1" x14ac:dyDescent="0.25">
      <c r="A167" s="35">
        <v>164</v>
      </c>
      <c r="B167" s="35" t="s">
        <v>3</v>
      </c>
      <c r="C167" s="35"/>
      <c r="D167" s="35" t="s">
        <v>172</v>
      </c>
      <c r="E167" s="36">
        <v>605.10410000000002</v>
      </c>
      <c r="F167" s="37">
        <v>895343.6</v>
      </c>
      <c r="G167" s="38">
        <v>869367</v>
      </c>
      <c r="H167" s="41">
        <f t="shared" si="163"/>
        <v>25976.599999999977</v>
      </c>
      <c r="I167" s="42">
        <v>25976.6</v>
      </c>
      <c r="J167" s="43">
        <v>3964.5</v>
      </c>
      <c r="K167" s="66">
        <f t="shared" si="164"/>
        <v>1.2719218480682727E-2</v>
      </c>
      <c r="L167" s="20"/>
      <c r="M167" s="20">
        <f t="shared" si="133"/>
        <v>0</v>
      </c>
      <c r="N167" s="13">
        <v>584.72429999999997</v>
      </c>
      <c r="O167" s="15">
        <v>3964.5</v>
      </c>
      <c r="P167" s="72">
        <f>N167/12/O167</f>
        <v>1.229083743221087E-2</v>
      </c>
      <c r="Q167" s="28">
        <f t="shared" si="134"/>
        <v>0</v>
      </c>
      <c r="R167" s="52">
        <f t="shared" ref="R167" si="165">E167/N167</f>
        <v>1.0348536908761958</v>
      </c>
      <c r="S167" s="52">
        <f t="shared" ref="S167" si="166">K167/P167</f>
        <v>1.0348536908761961</v>
      </c>
      <c r="T167" s="52">
        <f t="shared" si="162"/>
        <v>0</v>
      </c>
      <c r="U167" s="24"/>
    </row>
    <row r="168" spans="1:25" s="4" customFormat="1" ht="15.75" customHeight="1" x14ac:dyDescent="0.25">
      <c r="A168" s="35">
        <v>165</v>
      </c>
      <c r="B168" s="35" t="s">
        <v>3</v>
      </c>
      <c r="C168" s="35"/>
      <c r="D168" s="35" t="s">
        <v>173</v>
      </c>
      <c r="E168" s="36">
        <v>664.02239999999995</v>
      </c>
      <c r="F168" s="37">
        <v>982210</v>
      </c>
      <c r="G168" s="38">
        <v>825830.22</v>
      </c>
      <c r="H168" s="41">
        <f t="shared" si="163"/>
        <v>156379.78000000003</v>
      </c>
      <c r="I168" s="42">
        <v>156379.78</v>
      </c>
      <c r="J168" s="43">
        <v>3969.44</v>
      </c>
      <c r="K168" s="66">
        <f t="shared" si="164"/>
        <v>1.3940303921963803E-2</v>
      </c>
      <c r="L168" s="20"/>
      <c r="M168" s="20">
        <f t="shared" si="133"/>
        <v>0</v>
      </c>
      <c r="N168" s="58">
        <v>555.22149999999999</v>
      </c>
      <c r="O168" s="59">
        <v>3969.44</v>
      </c>
      <c r="P168" s="72">
        <f t="shared" ref="P168:P169" si="167">N168/O168/12</f>
        <v>1.1656167704596451E-2</v>
      </c>
      <c r="Q168" s="28">
        <f t="shared" si="134"/>
        <v>0</v>
      </c>
      <c r="R168" s="53">
        <f t="shared" ref="R168" si="168">N168/E168</f>
        <v>0.83614875040360093</v>
      </c>
      <c r="S168" s="53">
        <f t="shared" ref="S168:S169" si="169">P168/K168</f>
        <v>0.83614875040360093</v>
      </c>
      <c r="T168" s="31">
        <f t="shared" si="162"/>
        <v>0</v>
      </c>
      <c r="U168" s="24"/>
    </row>
    <row r="169" spans="1:25" ht="15.75" customHeight="1" x14ac:dyDescent="0.25">
      <c r="A169" s="35">
        <v>166</v>
      </c>
      <c r="B169" s="35" t="s">
        <v>3</v>
      </c>
      <c r="C169" s="35" t="s">
        <v>16</v>
      </c>
      <c r="D169" s="35" t="s">
        <v>174</v>
      </c>
      <c r="E169" s="36">
        <v>2107.2503000000002</v>
      </c>
      <c r="F169" s="38">
        <v>3117260.7</v>
      </c>
      <c r="G169" s="38">
        <v>3211260.88</v>
      </c>
      <c r="H169" s="41">
        <f>F169-G169</f>
        <v>-94000.179999999702</v>
      </c>
      <c r="I169" s="37">
        <v>-94000.18</v>
      </c>
      <c r="J169" s="38">
        <v>11635.1</v>
      </c>
      <c r="K169" s="66">
        <f>E169/12/J169</f>
        <v>1.5092624186011866E-2</v>
      </c>
      <c r="L169" s="18"/>
      <c r="M169" s="20">
        <f t="shared" si="133"/>
        <v>2.9103830456733704E-10</v>
      </c>
      <c r="N169" s="13">
        <v>2159.9351000000001</v>
      </c>
      <c r="O169" s="14">
        <v>11633.7</v>
      </c>
      <c r="P169" s="27">
        <f t="shared" si="167"/>
        <v>1.5471826819212003E-2</v>
      </c>
      <c r="Q169" s="28">
        <f t="shared" si="134"/>
        <v>1.3999999999996362</v>
      </c>
      <c r="R169" s="4">
        <f t="shared" ref="R169" si="170">N169/E169</f>
        <v>1.0250016811007217</v>
      </c>
      <c r="S169" s="4">
        <f t="shared" si="169"/>
        <v>1.025125029850779</v>
      </c>
      <c r="T169" s="53">
        <f t="shared" si="162"/>
        <v>-1.2334875005737267E-4</v>
      </c>
      <c r="U169"/>
      <c r="V169"/>
      <c r="W169"/>
      <c r="X169"/>
      <c r="Y169"/>
    </row>
    <row r="170" spans="1:25" s="4" customFormat="1" ht="16.5" customHeight="1" x14ac:dyDescent="0.25">
      <c r="A170" s="35">
        <v>167</v>
      </c>
      <c r="B170" s="35" t="s">
        <v>3</v>
      </c>
      <c r="C170" s="35"/>
      <c r="D170" s="35" t="s">
        <v>175</v>
      </c>
      <c r="E170" s="36">
        <v>174.43</v>
      </c>
      <c r="F170" s="37">
        <v>258036.24</v>
      </c>
      <c r="G170" s="38">
        <v>220632.48</v>
      </c>
      <c r="H170" s="41">
        <f>F170-G170</f>
        <v>37403.75999999998</v>
      </c>
      <c r="I170" s="42">
        <v>37403.760000000002</v>
      </c>
      <c r="J170" s="43">
        <v>943.2</v>
      </c>
      <c r="K170" s="66">
        <f>E170/J170/12</f>
        <v>1.5411188860616341E-2</v>
      </c>
      <c r="L170" s="20"/>
      <c r="M170" s="20">
        <f t="shared" si="133"/>
        <v>0</v>
      </c>
      <c r="N170" s="13">
        <v>148.34020000000001</v>
      </c>
      <c r="O170" s="15">
        <v>943.2</v>
      </c>
      <c r="P170" s="72">
        <f t="shared" ref="P170:P171" si="171">N170/12/O170</f>
        <v>1.3106110404297426E-2</v>
      </c>
      <c r="Q170" s="28">
        <f t="shared" si="134"/>
        <v>0</v>
      </c>
      <c r="R170" s="52">
        <f>E170/N170</f>
        <v>1.175878150359781</v>
      </c>
      <c r="S170" s="52">
        <f>K170/P170</f>
        <v>1.1758781503597813</v>
      </c>
      <c r="T170" s="52">
        <f t="shared" si="162"/>
        <v>0</v>
      </c>
      <c r="U170" s="24"/>
    </row>
    <row r="171" spans="1:25" s="4" customFormat="1" ht="15.75" customHeight="1" x14ac:dyDescent="0.25">
      <c r="A171" s="35">
        <v>168</v>
      </c>
      <c r="B171" s="35" t="s">
        <v>3</v>
      </c>
      <c r="C171" s="35"/>
      <c r="D171" s="35" t="s">
        <v>176</v>
      </c>
      <c r="E171" s="36">
        <v>136.8844</v>
      </c>
      <c r="F171" s="38">
        <v>202614.12</v>
      </c>
      <c r="G171" s="38">
        <v>157804.75</v>
      </c>
      <c r="H171" s="41">
        <f t="shared" ref="H171:H175" si="172">F171-G171</f>
        <v>44809.369999999995</v>
      </c>
      <c r="I171" s="42">
        <v>44809.37</v>
      </c>
      <c r="J171" s="38">
        <v>1180.8</v>
      </c>
      <c r="K171" s="66">
        <f>E171/12/J171</f>
        <v>9.6604279584462504E-3</v>
      </c>
      <c r="L171" s="18"/>
      <c r="M171" s="20">
        <f t="shared" si="133"/>
        <v>0</v>
      </c>
      <c r="N171" s="13">
        <v>106.0915</v>
      </c>
      <c r="O171" s="14">
        <v>1180.8</v>
      </c>
      <c r="P171" s="72">
        <f t="shared" si="171"/>
        <v>7.4872614611562784E-3</v>
      </c>
      <c r="Q171" s="28">
        <f t="shared" si="134"/>
        <v>0</v>
      </c>
      <c r="R171" s="54">
        <f>E171/N171</f>
        <v>1.2902485118977487</v>
      </c>
      <c r="S171" s="55">
        <f>K171/P171</f>
        <v>1.2902485118977485</v>
      </c>
      <c r="T171" s="52">
        <f t="shared" si="162"/>
        <v>0</v>
      </c>
    </row>
    <row r="172" spans="1:25" s="4" customFormat="1" ht="15.75" customHeight="1" x14ac:dyDescent="0.25">
      <c r="A172" s="35">
        <v>169</v>
      </c>
      <c r="B172" s="35" t="s">
        <v>3</v>
      </c>
      <c r="C172" s="35" t="s">
        <v>16</v>
      </c>
      <c r="D172" s="35" t="s">
        <v>177</v>
      </c>
      <c r="E172" s="36">
        <v>743.64599999999996</v>
      </c>
      <c r="F172" s="37">
        <v>1100487.32</v>
      </c>
      <c r="G172" s="38">
        <v>973878.2</v>
      </c>
      <c r="H172" s="41">
        <f t="shared" si="172"/>
        <v>126609.12000000011</v>
      </c>
      <c r="I172" s="42">
        <v>126609.12</v>
      </c>
      <c r="J172" s="43">
        <v>4075.6</v>
      </c>
      <c r="K172" s="66">
        <f>E172/12/J172</f>
        <v>1.5205245853371281E-2</v>
      </c>
      <c r="L172" s="17"/>
      <c r="M172" s="20">
        <f t="shared" si="133"/>
        <v>1.1641532182693481E-10</v>
      </c>
      <c r="N172" s="60">
        <v>655.09690000000001</v>
      </c>
      <c r="O172" s="63">
        <v>4076.3</v>
      </c>
      <c r="P172" s="65">
        <f t="shared" ref="P172:P173" si="173">N172/O172/12</f>
        <v>1.3392392202078681E-2</v>
      </c>
      <c r="Q172" s="28">
        <f t="shared" si="134"/>
        <v>-0.70000000000027285</v>
      </c>
      <c r="R172" s="53">
        <f t="shared" ref="R172:R173" si="174">N172/E172</f>
        <v>0.88092573617016701</v>
      </c>
      <c r="S172" s="53">
        <f t="shared" ref="S172:S173" si="175">P172/K172</f>
        <v>0.88077445976378888</v>
      </c>
      <c r="T172" s="53">
        <f t="shared" ref="T172:T186" si="176">R172-S172</f>
        <v>1.5127640637813133E-4</v>
      </c>
    </row>
    <row r="173" spans="1:25" s="4" customFormat="1" ht="15.75" customHeight="1" x14ac:dyDescent="0.25">
      <c r="A173" s="35">
        <v>170</v>
      </c>
      <c r="B173" s="35" t="s">
        <v>3</v>
      </c>
      <c r="C173" s="35" t="s">
        <v>16</v>
      </c>
      <c r="D173" s="35" t="s">
        <v>178</v>
      </c>
      <c r="E173" s="36">
        <v>565.7672</v>
      </c>
      <c r="F173" s="37">
        <v>837715.37</v>
      </c>
      <c r="G173" s="38">
        <v>686614.74</v>
      </c>
      <c r="H173" s="41">
        <f t="shared" si="172"/>
        <v>151100.63</v>
      </c>
      <c r="I173" s="42">
        <v>151100.63</v>
      </c>
      <c r="J173" s="43">
        <v>2574.4</v>
      </c>
      <c r="K173" s="66">
        <f>E173/12/J173</f>
        <v>1.8313885436088667E-2</v>
      </c>
      <c r="L173" s="17"/>
      <c r="M173" s="20">
        <f t="shared" si="133"/>
        <v>0</v>
      </c>
      <c r="N173" s="58">
        <v>461.52190000000002</v>
      </c>
      <c r="O173" s="59">
        <v>2571.1999999999998</v>
      </c>
      <c r="P173" s="65">
        <f t="shared" si="173"/>
        <v>1.4958057845882599E-2</v>
      </c>
      <c r="Q173" s="28">
        <f t="shared" si="134"/>
        <v>3.2000000000002728</v>
      </c>
      <c r="R173" s="53">
        <f t="shared" si="174"/>
        <v>0.8157452393846798</v>
      </c>
      <c r="S173" s="53">
        <f t="shared" si="175"/>
        <v>0.8167604792594586</v>
      </c>
      <c r="T173" s="53">
        <f t="shared" si="176"/>
        <v>-1.0152398747788061E-3</v>
      </c>
    </row>
    <row r="174" spans="1:25" s="4" customFormat="1" ht="15.75" customHeight="1" x14ac:dyDescent="0.25">
      <c r="A174" s="35">
        <v>171</v>
      </c>
      <c r="B174" s="35" t="s">
        <v>3</v>
      </c>
      <c r="C174" s="35"/>
      <c r="D174" s="35" t="s">
        <v>179</v>
      </c>
      <c r="E174" s="36">
        <v>780.33119999999997</v>
      </c>
      <c r="F174" s="38">
        <v>1155597.6200000001</v>
      </c>
      <c r="G174" s="38">
        <v>1027552.86</v>
      </c>
      <c r="H174" s="41">
        <f t="shared" si="172"/>
        <v>128044.76000000013</v>
      </c>
      <c r="I174" s="42">
        <v>128044.76</v>
      </c>
      <c r="J174" s="38">
        <v>3955.3</v>
      </c>
      <c r="K174" s="66">
        <f>E174/12/J174</f>
        <v>1.6440623972897122E-2</v>
      </c>
      <c r="L174" s="18"/>
      <c r="M174" s="20">
        <f t="shared" si="133"/>
        <v>1.3096723705530167E-10</v>
      </c>
      <c r="N174" s="13">
        <v>690.9674</v>
      </c>
      <c r="O174" s="14">
        <v>3955.3</v>
      </c>
      <c r="P174" s="72">
        <f t="shared" ref="P174:P186" si="177">N174/12/O174</f>
        <v>1.4557838006388052E-2</v>
      </c>
      <c r="Q174" s="28">
        <f t="shared" si="134"/>
        <v>0</v>
      </c>
      <c r="R174" s="4">
        <f>E174/N174</f>
        <v>1.129331427213498</v>
      </c>
      <c r="S174" s="6">
        <f>K174/P174</f>
        <v>1.129331427213498</v>
      </c>
      <c r="T174" s="52">
        <f t="shared" si="176"/>
        <v>0</v>
      </c>
    </row>
    <row r="175" spans="1:25" s="4" customFormat="1" ht="15.75" customHeight="1" x14ac:dyDescent="0.25">
      <c r="A175" s="35">
        <v>172</v>
      </c>
      <c r="B175" s="35" t="s">
        <v>3</v>
      </c>
      <c r="C175" s="35"/>
      <c r="D175" s="35" t="s">
        <v>180</v>
      </c>
      <c r="E175" s="36">
        <v>3496.7053000000001</v>
      </c>
      <c r="F175" s="37">
        <v>5172713.55</v>
      </c>
      <c r="G175" s="38">
        <v>4405694.79</v>
      </c>
      <c r="H175" s="41">
        <f t="shared" si="172"/>
        <v>767018.75999999978</v>
      </c>
      <c r="I175" s="42">
        <v>767018.76</v>
      </c>
      <c r="J175" s="43">
        <v>19799.599999999999</v>
      </c>
      <c r="K175" s="66">
        <f>E175/12/J175</f>
        <v>1.4717070462702951E-2</v>
      </c>
      <c r="L175" s="17"/>
      <c r="M175" s="20">
        <f t="shared" si="133"/>
        <v>0</v>
      </c>
      <c r="N175" s="13">
        <v>2963.4762000000001</v>
      </c>
      <c r="O175" s="15">
        <v>19801.400000000001</v>
      </c>
      <c r="P175" s="72">
        <f t="shared" si="177"/>
        <v>1.2471661094670074E-2</v>
      </c>
      <c r="Q175" s="28">
        <f t="shared" si="134"/>
        <v>-1.8000000000029104</v>
      </c>
      <c r="R175" s="53">
        <f>E175/N175</f>
        <v>1.1799336535923588</v>
      </c>
      <c r="S175" s="54">
        <f>K175/P175</f>
        <v>1.1800409224551878</v>
      </c>
      <c r="T175" s="52">
        <f t="shared" si="176"/>
        <v>-1.0726886282896864E-4</v>
      </c>
      <c r="U175" s="26"/>
      <c r="V175" s="6"/>
      <c r="W175" s="6"/>
      <c r="X175" s="6"/>
      <c r="Y175" s="6"/>
    </row>
    <row r="176" spans="1:25" s="4" customFormat="1" ht="15.75" customHeight="1" x14ac:dyDescent="0.25">
      <c r="A176" s="35">
        <v>173</v>
      </c>
      <c r="B176" s="35" t="s">
        <v>3</v>
      </c>
      <c r="C176" s="35"/>
      <c r="D176" s="35" t="s">
        <v>181</v>
      </c>
      <c r="E176" s="36">
        <v>493.0446</v>
      </c>
      <c r="F176" s="37">
        <v>729449.36</v>
      </c>
      <c r="G176" s="38">
        <v>643412.28</v>
      </c>
      <c r="H176" s="41">
        <f t="shared" ref="H176:H188" si="178">F176-G176</f>
        <v>86037.079999999958</v>
      </c>
      <c r="I176" s="42">
        <v>86037.08</v>
      </c>
      <c r="J176" s="43">
        <v>2630.2</v>
      </c>
      <c r="K176" s="66">
        <f t="shared" ref="K176:K179" si="179">E176/J176/12</f>
        <v>1.5621264542620333E-2</v>
      </c>
      <c r="L176" s="20"/>
      <c r="M176" s="20">
        <f t="shared" si="133"/>
        <v>0</v>
      </c>
      <c r="N176" s="13">
        <v>432.8503</v>
      </c>
      <c r="O176" s="15">
        <v>2630.2</v>
      </c>
      <c r="P176" s="72">
        <f t="shared" si="177"/>
        <v>1.3714112361544116E-2</v>
      </c>
      <c r="Q176" s="28">
        <f t="shared" si="134"/>
        <v>0</v>
      </c>
      <c r="R176" s="52">
        <f>E176/N176</f>
        <v>1.1390649376932394</v>
      </c>
      <c r="S176" s="52">
        <f>K176/P176</f>
        <v>1.1390649376932394</v>
      </c>
      <c r="T176" s="52">
        <f t="shared" si="176"/>
        <v>0</v>
      </c>
      <c r="U176" s="24"/>
    </row>
    <row r="177" spans="1:25" s="5" customFormat="1" ht="15.75" customHeight="1" x14ac:dyDescent="0.25">
      <c r="A177" s="35">
        <v>174</v>
      </c>
      <c r="B177" s="35" t="s">
        <v>3</v>
      </c>
      <c r="C177" s="35"/>
      <c r="D177" s="35" t="s">
        <v>182</v>
      </c>
      <c r="E177" s="36">
        <v>469.37209999999999</v>
      </c>
      <c r="F177" s="37">
        <v>694474.87</v>
      </c>
      <c r="G177" s="38">
        <v>622343.28</v>
      </c>
      <c r="H177" s="41">
        <f t="shared" si="178"/>
        <v>72131.589999999967</v>
      </c>
      <c r="I177" s="37">
        <v>72131.59</v>
      </c>
      <c r="J177" s="43">
        <v>2624.47</v>
      </c>
      <c r="K177" s="66">
        <f t="shared" si="179"/>
        <v>1.4903710717465496E-2</v>
      </c>
      <c r="L177" s="20"/>
      <c r="M177" s="20">
        <f t="shared" si="133"/>
        <v>0</v>
      </c>
      <c r="N177" s="13">
        <v>418.56450000000001</v>
      </c>
      <c r="O177" s="15">
        <v>2624.47</v>
      </c>
      <c r="P177" s="72">
        <f t="shared" si="177"/>
        <v>1.329044530895762E-2</v>
      </c>
      <c r="Q177" s="28">
        <f t="shared" si="134"/>
        <v>0</v>
      </c>
      <c r="R177" s="52">
        <f t="shared" ref="R177:R179" si="180">E177/N177</f>
        <v>1.1213853539896479</v>
      </c>
      <c r="S177" s="52">
        <f t="shared" ref="S177:S179" si="181">K177/P177</f>
        <v>1.1213853539896479</v>
      </c>
      <c r="T177" s="52">
        <f t="shared" si="176"/>
        <v>0</v>
      </c>
      <c r="U177" s="29"/>
    </row>
    <row r="178" spans="1:25" s="4" customFormat="1" ht="15.75" customHeight="1" x14ac:dyDescent="0.25">
      <c r="A178" s="35">
        <v>175</v>
      </c>
      <c r="B178" s="35" t="s">
        <v>95</v>
      </c>
      <c r="C178" s="35"/>
      <c r="D178" s="35" t="s">
        <v>183</v>
      </c>
      <c r="E178" s="36">
        <v>564.41579999999999</v>
      </c>
      <c r="F178" s="37">
        <v>836830.21</v>
      </c>
      <c r="G178" s="38">
        <v>659654.34</v>
      </c>
      <c r="H178" s="41">
        <f t="shared" si="178"/>
        <v>177175.87</v>
      </c>
      <c r="I178" s="42">
        <v>177175.87</v>
      </c>
      <c r="J178" s="43">
        <f>2628.1-17.2</f>
        <v>2610.9</v>
      </c>
      <c r="K178" s="66">
        <f t="shared" si="179"/>
        <v>1.801472672258608E-2</v>
      </c>
      <c r="L178" s="20"/>
      <c r="M178" s="20">
        <f t="shared" si="133"/>
        <v>0</v>
      </c>
      <c r="N178" s="13">
        <v>443.71440000000001</v>
      </c>
      <c r="O178" s="15">
        <v>2610.9</v>
      </c>
      <c r="P178" s="72">
        <f t="shared" si="177"/>
        <v>1.4162242904745489E-2</v>
      </c>
      <c r="Q178" s="28">
        <f t="shared" si="134"/>
        <v>0</v>
      </c>
      <c r="R178" s="52">
        <f t="shared" si="180"/>
        <v>1.2720249782292392</v>
      </c>
      <c r="S178" s="52">
        <f t="shared" si="181"/>
        <v>1.2720249782292394</v>
      </c>
      <c r="T178" s="52">
        <f t="shared" si="176"/>
        <v>0</v>
      </c>
      <c r="U178" s="24"/>
    </row>
    <row r="179" spans="1:25" s="4" customFormat="1" ht="15.75" customHeight="1" x14ac:dyDescent="0.25">
      <c r="A179" s="35">
        <v>176</v>
      </c>
      <c r="B179" s="35" t="s">
        <v>3</v>
      </c>
      <c r="C179" s="35"/>
      <c r="D179" s="35" t="s">
        <v>184</v>
      </c>
      <c r="E179" s="36">
        <v>623.86369999999999</v>
      </c>
      <c r="F179" s="37">
        <v>922867.97</v>
      </c>
      <c r="G179" s="38">
        <v>818112.83</v>
      </c>
      <c r="H179" s="41">
        <f t="shared" si="178"/>
        <v>104755.14000000001</v>
      </c>
      <c r="I179" s="42">
        <v>104755.14</v>
      </c>
      <c r="J179" s="43">
        <v>3918.9</v>
      </c>
      <c r="K179" s="66">
        <f t="shared" si="179"/>
        <v>1.3266131227300177E-2</v>
      </c>
      <c r="L179" s="20"/>
      <c r="M179" s="20">
        <f t="shared" si="133"/>
        <v>0</v>
      </c>
      <c r="N179" s="13">
        <v>550.28930000000003</v>
      </c>
      <c r="O179" s="15">
        <v>3918.9</v>
      </c>
      <c r="P179" s="72">
        <f t="shared" si="177"/>
        <v>1.1701610570993561E-2</v>
      </c>
      <c r="Q179" s="28">
        <f t="shared" si="134"/>
        <v>0</v>
      </c>
      <c r="R179" s="52">
        <f t="shared" si="180"/>
        <v>1.1337013094748525</v>
      </c>
      <c r="S179" s="52">
        <f t="shared" si="181"/>
        <v>1.1337013094748525</v>
      </c>
      <c r="T179" s="52">
        <f t="shared" si="176"/>
        <v>0</v>
      </c>
      <c r="U179" s="24"/>
    </row>
    <row r="180" spans="1:25" s="4" customFormat="1" ht="15.75" customHeight="1" x14ac:dyDescent="0.25">
      <c r="A180" s="35">
        <v>177</v>
      </c>
      <c r="B180" s="35" t="s">
        <v>3</v>
      </c>
      <c r="C180" s="35"/>
      <c r="D180" s="35" t="s">
        <v>185</v>
      </c>
      <c r="E180" s="36">
        <v>1276.6025</v>
      </c>
      <c r="F180" s="37">
        <v>1888731.87</v>
      </c>
      <c r="G180" s="38">
        <v>1566185.94</v>
      </c>
      <c r="H180" s="41">
        <f>F180-G180</f>
        <v>322545.93000000017</v>
      </c>
      <c r="I180" s="42">
        <v>322545.93</v>
      </c>
      <c r="J180" s="43">
        <v>6535.93</v>
      </c>
      <c r="K180" s="66">
        <f>E180/12/J180</f>
        <v>1.6276725984927416E-2</v>
      </c>
      <c r="L180" s="17"/>
      <c r="M180" s="20">
        <f t="shared" si="133"/>
        <v>0</v>
      </c>
      <c r="N180" s="13">
        <v>1053.5136</v>
      </c>
      <c r="O180" s="15">
        <v>6535.4</v>
      </c>
      <c r="P180" s="72">
        <f t="shared" si="177"/>
        <v>1.3433424120941336E-2</v>
      </c>
      <c r="Q180" s="28">
        <f t="shared" si="134"/>
        <v>0.53000000000065484</v>
      </c>
      <c r="R180" s="4">
        <f>E180/N180</f>
        <v>1.2117570195581717</v>
      </c>
      <c r="S180" s="6">
        <f>K180/P180</f>
        <v>1.2116587579151665</v>
      </c>
      <c r="T180" s="52">
        <f t="shared" si="176"/>
        <v>9.8261643005193022E-5</v>
      </c>
      <c r="U180" s="6"/>
      <c r="V180" s="6"/>
      <c r="W180" s="6"/>
      <c r="X180" s="6"/>
      <c r="Y180" s="6"/>
    </row>
    <row r="181" spans="1:25" s="4" customFormat="1" ht="15.75" customHeight="1" x14ac:dyDescent="0.25">
      <c r="A181" s="35">
        <v>178</v>
      </c>
      <c r="B181" s="35" t="s">
        <v>3</v>
      </c>
      <c r="C181" s="35"/>
      <c r="D181" s="35" t="s">
        <v>186</v>
      </c>
      <c r="E181" s="36">
        <v>3947.9526000000001</v>
      </c>
      <c r="F181" s="37">
        <v>5845765.0800000001</v>
      </c>
      <c r="G181" s="38">
        <v>5127729.83</v>
      </c>
      <c r="H181" s="41">
        <f t="shared" si="178"/>
        <v>718035.25</v>
      </c>
      <c r="I181" s="42">
        <v>718035.25</v>
      </c>
      <c r="J181" s="43">
        <v>21804.2</v>
      </c>
      <c r="K181" s="66">
        <f t="shared" ref="K181:K185" si="182">E181/J181/12</f>
        <v>1.508865493803946E-2</v>
      </c>
      <c r="L181" s="20"/>
      <c r="M181" s="20">
        <f t="shared" si="133"/>
        <v>0</v>
      </c>
      <c r="N181" s="13">
        <v>3449.7028</v>
      </c>
      <c r="O181" s="15">
        <v>21804.7</v>
      </c>
      <c r="P181" s="72">
        <f t="shared" si="177"/>
        <v>1.3184094866397305E-2</v>
      </c>
      <c r="Q181" s="28">
        <f t="shared" si="134"/>
        <v>-0.5</v>
      </c>
      <c r="R181" s="52">
        <f t="shared" ref="R181:R185" si="183">E181/N181</f>
        <v>1.1444326740262958</v>
      </c>
      <c r="S181" s="52">
        <f t="shared" ref="S181:S185" si="184">K181/P181</f>
        <v>1.1444589174260544</v>
      </c>
      <c r="T181" s="52">
        <f t="shared" si="176"/>
        <v>-2.6243399758651975E-5</v>
      </c>
      <c r="U181" s="24"/>
    </row>
    <row r="182" spans="1:25" s="4" customFormat="1" ht="15.75" customHeight="1" x14ac:dyDescent="0.25">
      <c r="A182" s="35">
        <v>179</v>
      </c>
      <c r="B182" s="35" t="s">
        <v>3</v>
      </c>
      <c r="C182" s="35"/>
      <c r="D182" s="35" t="s">
        <v>187</v>
      </c>
      <c r="E182" s="36">
        <v>472.5335</v>
      </c>
      <c r="F182" s="37">
        <v>699505.89</v>
      </c>
      <c r="G182" s="38">
        <v>607883.64</v>
      </c>
      <c r="H182" s="41">
        <f t="shared" si="178"/>
        <v>91622.25</v>
      </c>
      <c r="I182" s="42">
        <v>91622.25</v>
      </c>
      <c r="J182" s="43">
        <v>2645.1</v>
      </c>
      <c r="K182" s="66">
        <f t="shared" si="182"/>
        <v>1.488707106221567E-2</v>
      </c>
      <c r="L182" s="20"/>
      <c r="M182" s="20">
        <f t="shared" si="133"/>
        <v>0</v>
      </c>
      <c r="N182" s="13">
        <v>408.97340000000003</v>
      </c>
      <c r="O182" s="15">
        <v>2645.1</v>
      </c>
      <c r="P182" s="72">
        <f t="shared" si="177"/>
        <v>1.2884623139641853E-2</v>
      </c>
      <c r="Q182" s="28">
        <f t="shared" si="134"/>
        <v>0</v>
      </c>
      <c r="R182" s="52">
        <f t="shared" si="183"/>
        <v>1.1554137750768143</v>
      </c>
      <c r="S182" s="52">
        <f t="shared" si="184"/>
        <v>1.1554137750768143</v>
      </c>
      <c r="T182" s="52">
        <f t="shared" si="176"/>
        <v>0</v>
      </c>
      <c r="U182" s="24"/>
    </row>
    <row r="183" spans="1:25" s="4" customFormat="1" ht="15.75" customHeight="1" x14ac:dyDescent="0.25">
      <c r="A183" s="35">
        <v>180</v>
      </c>
      <c r="B183" s="35" t="s">
        <v>3</v>
      </c>
      <c r="C183" s="35"/>
      <c r="D183" s="35" t="s">
        <v>188</v>
      </c>
      <c r="E183" s="36">
        <v>474.46019999999999</v>
      </c>
      <c r="F183" s="37">
        <v>701801.9</v>
      </c>
      <c r="G183" s="38">
        <v>633294.57999999996</v>
      </c>
      <c r="H183" s="41">
        <f t="shared" si="178"/>
        <v>68507.320000000065</v>
      </c>
      <c r="I183" s="42">
        <v>68507.320000000007</v>
      </c>
      <c r="J183" s="43">
        <v>2611.6999999999998</v>
      </c>
      <c r="K183" s="66">
        <f t="shared" si="182"/>
        <v>1.5138932496075353E-2</v>
      </c>
      <c r="L183" s="20"/>
      <c r="M183" s="20">
        <f t="shared" si="133"/>
        <v>0</v>
      </c>
      <c r="N183" s="13">
        <v>425.86559999999997</v>
      </c>
      <c r="O183" s="15">
        <v>2611.6999999999998</v>
      </c>
      <c r="P183" s="72">
        <f t="shared" si="177"/>
        <v>1.3588390703373282E-2</v>
      </c>
      <c r="Q183" s="28">
        <f t="shared" si="134"/>
        <v>0</v>
      </c>
      <c r="R183" s="52">
        <f t="shared" si="183"/>
        <v>1.1141078312030839</v>
      </c>
      <c r="S183" s="52">
        <f t="shared" si="184"/>
        <v>1.1141078312030839</v>
      </c>
      <c r="T183" s="52">
        <f t="shared" si="176"/>
        <v>0</v>
      </c>
      <c r="U183" s="24"/>
    </row>
    <row r="184" spans="1:25" s="4" customFormat="1" ht="15.75" customHeight="1" x14ac:dyDescent="0.25">
      <c r="A184" s="35">
        <v>181</v>
      </c>
      <c r="B184" s="35" t="s">
        <v>3</v>
      </c>
      <c r="C184" s="35"/>
      <c r="D184" s="35" t="s">
        <v>189</v>
      </c>
      <c r="E184" s="36">
        <v>654.10260000000005</v>
      </c>
      <c r="F184" s="37">
        <v>968191.35</v>
      </c>
      <c r="G184" s="38">
        <v>843970.73</v>
      </c>
      <c r="H184" s="41">
        <f t="shared" si="178"/>
        <v>124220.62</v>
      </c>
      <c r="I184" s="42">
        <v>124220.62</v>
      </c>
      <c r="J184" s="43">
        <v>3990.9</v>
      </c>
      <c r="K184" s="66">
        <f t="shared" si="182"/>
        <v>1.3658209927585256E-2</v>
      </c>
      <c r="L184" s="20"/>
      <c r="M184" s="20">
        <f t="shared" si="133"/>
        <v>0</v>
      </c>
      <c r="N184" s="13">
        <v>567.79470000000003</v>
      </c>
      <c r="O184" s="15">
        <v>3993</v>
      </c>
      <c r="P184" s="72">
        <f t="shared" si="177"/>
        <v>1.1849793388429753E-2</v>
      </c>
      <c r="Q184" s="28">
        <f t="shared" si="134"/>
        <v>-2.0999999999999091</v>
      </c>
      <c r="R184" s="52">
        <f t="shared" si="183"/>
        <v>1.1520054695825799</v>
      </c>
      <c r="S184" s="52">
        <f t="shared" si="184"/>
        <v>1.1526116515180136</v>
      </c>
      <c r="T184" s="52">
        <f t="shared" si="176"/>
        <v>-6.061819354337139E-4</v>
      </c>
      <c r="U184" s="24"/>
    </row>
    <row r="185" spans="1:25" s="4" customFormat="1" ht="15.75" customHeight="1" x14ac:dyDescent="0.25">
      <c r="A185" s="35">
        <v>182</v>
      </c>
      <c r="B185" s="35" t="s">
        <v>3</v>
      </c>
      <c r="C185" s="35"/>
      <c r="D185" s="35" t="s">
        <v>190</v>
      </c>
      <c r="E185" s="36">
        <v>499.1592</v>
      </c>
      <c r="F185" s="37">
        <v>738731.82</v>
      </c>
      <c r="G185" s="38">
        <v>616337.28</v>
      </c>
      <c r="H185" s="41">
        <f t="shared" si="178"/>
        <v>122394.53999999992</v>
      </c>
      <c r="I185" s="42">
        <v>122394.54</v>
      </c>
      <c r="J185" s="43">
        <v>2589.4</v>
      </c>
      <c r="K185" s="66">
        <f t="shared" si="182"/>
        <v>1.6064184753224683E-2</v>
      </c>
      <c r="L185" s="20"/>
      <c r="M185" s="20">
        <f t="shared" si="133"/>
        <v>0</v>
      </c>
      <c r="N185" s="13">
        <v>414.50369999999998</v>
      </c>
      <c r="O185" s="15">
        <v>2589.4</v>
      </c>
      <c r="P185" s="72">
        <f t="shared" si="177"/>
        <v>1.3339760176102573E-2</v>
      </c>
      <c r="Q185" s="28">
        <f t="shared" si="134"/>
        <v>0</v>
      </c>
      <c r="R185" s="30">
        <f t="shared" si="183"/>
        <v>1.2042334000878641</v>
      </c>
      <c r="S185" s="30">
        <f t="shared" si="184"/>
        <v>1.2042334000878638</v>
      </c>
      <c r="T185" s="52">
        <f t="shared" si="176"/>
        <v>0</v>
      </c>
      <c r="U185" s="24"/>
    </row>
    <row r="186" spans="1:25" s="5" customFormat="1" ht="15.75" customHeight="1" x14ac:dyDescent="0.25">
      <c r="A186" s="35">
        <v>183</v>
      </c>
      <c r="B186" s="35" t="s">
        <v>3</v>
      </c>
      <c r="C186" s="35"/>
      <c r="D186" s="35" t="s">
        <v>191</v>
      </c>
      <c r="E186" s="36">
        <v>612.83659999999998</v>
      </c>
      <c r="F186" s="37">
        <v>907109.08</v>
      </c>
      <c r="G186" s="38">
        <v>751136.87</v>
      </c>
      <c r="H186" s="41">
        <f t="shared" si="178"/>
        <v>155972.20999999996</v>
      </c>
      <c r="I186" s="37">
        <v>155972.21</v>
      </c>
      <c r="J186" s="43">
        <v>3912.4</v>
      </c>
      <c r="K186" s="66">
        <f>E186/12/J186</f>
        <v>1.3053296356882391E-2</v>
      </c>
      <c r="L186" s="17"/>
      <c r="M186" s="20">
        <f t="shared" si="133"/>
        <v>0</v>
      </c>
      <c r="N186" s="13">
        <v>505.12819999999999</v>
      </c>
      <c r="O186" s="15">
        <v>3912.4</v>
      </c>
      <c r="P186" s="72">
        <f t="shared" si="177"/>
        <v>1.0759129093821354E-2</v>
      </c>
      <c r="Q186" s="28">
        <f t="shared" si="134"/>
        <v>0</v>
      </c>
      <c r="R186" s="4">
        <f>E186/N186</f>
        <v>1.2132298295759374</v>
      </c>
      <c r="S186" s="6">
        <f>K186/P186</f>
        <v>1.2132298295759374</v>
      </c>
      <c r="T186" s="52">
        <f t="shared" si="176"/>
        <v>0</v>
      </c>
      <c r="U186" s="6"/>
      <c r="V186" s="6"/>
      <c r="W186" s="6"/>
      <c r="X186" s="6"/>
      <c r="Y186" s="6"/>
    </row>
    <row r="187" spans="1:25" s="4" customFormat="1" ht="15.75" customHeight="1" x14ac:dyDescent="0.25">
      <c r="A187" s="35">
        <v>184</v>
      </c>
      <c r="B187" s="35" t="s">
        <v>3</v>
      </c>
      <c r="C187" s="35" t="s">
        <v>16</v>
      </c>
      <c r="D187" s="35" t="s">
        <v>192</v>
      </c>
      <c r="E187" s="36">
        <v>552.65309999999999</v>
      </c>
      <c r="F187" s="38">
        <v>818052.91</v>
      </c>
      <c r="G187" s="38">
        <v>733719.6</v>
      </c>
      <c r="H187" s="41">
        <f t="shared" si="178"/>
        <v>84333.310000000056</v>
      </c>
      <c r="I187" s="42">
        <v>84333.31</v>
      </c>
      <c r="J187" s="38">
        <v>3187.7</v>
      </c>
      <c r="K187" s="67">
        <f>E187/12/J187</f>
        <v>1.4447540546475516E-2</v>
      </c>
      <c r="L187" s="18"/>
      <c r="M187" s="20">
        <f t="shared" si="133"/>
        <v>0</v>
      </c>
      <c r="N187" s="13">
        <v>493.59</v>
      </c>
      <c r="O187" s="14">
        <v>3187.7</v>
      </c>
      <c r="P187" s="27">
        <f>N187/O187/12</f>
        <v>1.2903504093860776E-2</v>
      </c>
      <c r="Q187" s="28">
        <f t="shared" si="134"/>
        <v>0</v>
      </c>
      <c r="R187" s="4">
        <f>N187/E187</f>
        <v>0.89312807618377599</v>
      </c>
      <c r="S187" s="4">
        <f>P187/K187</f>
        <v>0.89312807618377599</v>
      </c>
      <c r="T187" s="4">
        <f>R187-S187</f>
        <v>0</v>
      </c>
    </row>
    <row r="188" spans="1:25" s="4" customFormat="1" ht="15.75" customHeight="1" x14ac:dyDescent="0.25">
      <c r="A188" s="35">
        <v>185</v>
      </c>
      <c r="B188" s="35" t="s">
        <v>3</v>
      </c>
      <c r="C188" s="35" t="s">
        <v>16</v>
      </c>
      <c r="D188" s="35" t="s">
        <v>193</v>
      </c>
      <c r="E188" s="36">
        <v>574.07839999999999</v>
      </c>
      <c r="F188" s="38">
        <v>849725.17</v>
      </c>
      <c r="G188" s="38">
        <v>762624.96</v>
      </c>
      <c r="H188" s="41">
        <f t="shared" si="178"/>
        <v>87100.210000000079</v>
      </c>
      <c r="I188" s="42">
        <v>87100.21</v>
      </c>
      <c r="J188" s="38">
        <v>3295.3</v>
      </c>
      <c r="K188" s="66">
        <f>E188/12/J188</f>
        <v>1.4517605883126472E-2</v>
      </c>
      <c r="L188" s="18"/>
      <c r="M188" s="20">
        <f t="shared" si="133"/>
        <v>0</v>
      </c>
      <c r="N188" s="13">
        <v>512.70590000000004</v>
      </c>
      <c r="O188" s="14">
        <v>3295.4</v>
      </c>
      <c r="P188" s="72">
        <f t="shared" ref="P188:P208" si="185">N188/12/O188</f>
        <v>1.2965191377880278E-2</v>
      </c>
      <c r="Q188" s="28">
        <f t="shared" si="134"/>
        <v>-9.9999999999909051E-2</v>
      </c>
      <c r="R188" s="33">
        <f>E188/N188</f>
        <v>1.1197031280506036</v>
      </c>
      <c r="S188" s="34">
        <f>K188/P188</f>
        <v>1.1197371068424602</v>
      </c>
      <c r="T188" s="52">
        <f t="shared" ref="T188:T208" si="186">R188-S188</f>
        <v>-3.397879185662589E-5</v>
      </c>
    </row>
    <row r="189" spans="1:25" s="4" customFormat="1" ht="15.75" customHeight="1" x14ac:dyDescent="0.25">
      <c r="A189" s="35">
        <v>186</v>
      </c>
      <c r="B189" s="35" t="s">
        <v>3</v>
      </c>
      <c r="C189" s="35"/>
      <c r="D189" s="35" t="s">
        <v>194</v>
      </c>
      <c r="E189" s="36">
        <v>484.55950000000001</v>
      </c>
      <c r="F189" s="37">
        <v>718920.83</v>
      </c>
      <c r="G189" s="38">
        <v>919405.86</v>
      </c>
      <c r="H189" s="41">
        <f t="shared" ref="H189:H203" si="187">F189-G189</f>
        <v>-200485.03000000003</v>
      </c>
      <c r="I189" s="42">
        <v>-200485.03</v>
      </c>
      <c r="J189" s="43">
        <v>3649.3</v>
      </c>
      <c r="K189" s="66">
        <f t="shared" ref="K189:K200" si="188">E189/J189/12</f>
        <v>1.1065124361749742E-2</v>
      </c>
      <c r="L189" s="24" t="s">
        <v>371</v>
      </c>
      <c r="M189" s="20">
        <f t="shared" si="133"/>
        <v>0</v>
      </c>
      <c r="N189" s="16">
        <v>618.24890000000005</v>
      </c>
      <c r="O189" s="15">
        <v>3649.3</v>
      </c>
      <c r="P189" s="72">
        <f t="shared" si="185"/>
        <v>1.4117979247161558E-2</v>
      </c>
      <c r="Q189" s="28">
        <f t="shared" si="134"/>
        <v>0</v>
      </c>
      <c r="R189" s="30">
        <f t="shared" ref="R189:R203" si="189">E189/N189</f>
        <v>0.78376120038385833</v>
      </c>
      <c r="S189" s="30">
        <f t="shared" ref="S189:S203" si="190">K189/P189</f>
        <v>0.78376120038385821</v>
      </c>
      <c r="T189" s="52">
        <f t="shared" si="186"/>
        <v>0</v>
      </c>
      <c r="U189" s="24"/>
    </row>
    <row r="190" spans="1:25" s="4" customFormat="1" ht="15.75" customHeight="1" x14ac:dyDescent="0.25">
      <c r="A190" s="35">
        <v>187</v>
      </c>
      <c r="B190" s="35" t="s">
        <v>3</v>
      </c>
      <c r="C190" s="35"/>
      <c r="D190" s="35" t="s">
        <v>195</v>
      </c>
      <c r="E190" s="36">
        <v>545.14890000000003</v>
      </c>
      <c r="F190" s="37">
        <v>807484.28</v>
      </c>
      <c r="G190" s="38">
        <v>720631.99</v>
      </c>
      <c r="H190" s="41">
        <f t="shared" si="187"/>
        <v>86852.290000000037</v>
      </c>
      <c r="I190" s="42">
        <v>86852.29</v>
      </c>
      <c r="J190" s="43">
        <v>2614.1</v>
      </c>
      <c r="K190" s="66">
        <f t="shared" si="188"/>
        <v>1.7378476339849281E-2</v>
      </c>
      <c r="L190" s="20"/>
      <c r="M190" s="20">
        <f t="shared" si="133"/>
        <v>0</v>
      </c>
      <c r="N190" s="13">
        <v>484.57670000000002</v>
      </c>
      <c r="O190" s="15">
        <v>2614.1</v>
      </c>
      <c r="P190" s="72">
        <f t="shared" si="185"/>
        <v>1.5447531336470168E-2</v>
      </c>
      <c r="Q190" s="28">
        <f t="shared" si="134"/>
        <v>0</v>
      </c>
      <c r="R190" s="52">
        <f t="shared" si="189"/>
        <v>1.1250002321613894</v>
      </c>
      <c r="S190" s="52">
        <f t="shared" si="190"/>
        <v>1.1250002321613897</v>
      </c>
      <c r="T190" s="52">
        <f t="shared" si="186"/>
        <v>0</v>
      </c>
      <c r="U190" s="24"/>
    </row>
    <row r="191" spans="1:25" s="4" customFormat="1" ht="15.75" customHeight="1" x14ac:dyDescent="0.25">
      <c r="A191" s="35">
        <v>188</v>
      </c>
      <c r="B191" s="35" t="s">
        <v>3</v>
      </c>
      <c r="C191" s="35"/>
      <c r="D191" s="35" t="s">
        <v>196</v>
      </c>
      <c r="E191" s="36">
        <v>551.58609999999999</v>
      </c>
      <c r="F191" s="37">
        <v>816806.79</v>
      </c>
      <c r="G191" s="38">
        <v>705720.19</v>
      </c>
      <c r="H191" s="41">
        <f t="shared" si="187"/>
        <v>111086.60000000009</v>
      </c>
      <c r="I191" s="42">
        <v>111086.6</v>
      </c>
      <c r="J191" s="43">
        <v>2610.6999999999998</v>
      </c>
      <c r="K191" s="66">
        <f t="shared" si="188"/>
        <v>1.7606583802556149E-2</v>
      </c>
      <c r="L191" s="20"/>
      <c r="M191" s="20">
        <f t="shared" si="133"/>
        <v>0</v>
      </c>
      <c r="N191" s="13">
        <v>474.72449999999998</v>
      </c>
      <c r="O191" s="15">
        <v>2610.6999999999998</v>
      </c>
      <c r="P191" s="72">
        <f t="shared" si="185"/>
        <v>1.5153167732791973E-2</v>
      </c>
      <c r="Q191" s="28">
        <f t="shared" si="134"/>
        <v>0</v>
      </c>
      <c r="R191" s="52">
        <f t="shared" si="189"/>
        <v>1.1619078012615738</v>
      </c>
      <c r="S191" s="52">
        <f t="shared" si="190"/>
        <v>1.1619078012615738</v>
      </c>
      <c r="T191" s="52">
        <f t="shared" si="186"/>
        <v>0</v>
      </c>
      <c r="U191" s="24"/>
    </row>
    <row r="192" spans="1:25" s="4" customFormat="1" ht="15.75" customHeight="1" x14ac:dyDescent="0.25">
      <c r="A192" s="35">
        <v>189</v>
      </c>
      <c r="B192" s="35" t="s">
        <v>3</v>
      </c>
      <c r="C192" s="35"/>
      <c r="D192" s="35" t="s">
        <v>197</v>
      </c>
      <c r="E192" s="36">
        <v>550.83929999999998</v>
      </c>
      <c r="F192" s="37">
        <v>815514.35</v>
      </c>
      <c r="G192" s="38">
        <v>686405.16</v>
      </c>
      <c r="H192" s="41">
        <f t="shared" si="187"/>
        <v>129109.18999999994</v>
      </c>
      <c r="I192" s="42">
        <v>129109.19</v>
      </c>
      <c r="J192" s="43">
        <v>2633.1</v>
      </c>
      <c r="K192" s="66">
        <f t="shared" si="188"/>
        <v>1.7433168128821539E-2</v>
      </c>
      <c r="L192" s="20"/>
      <c r="M192" s="20">
        <f t="shared" si="133"/>
        <v>0</v>
      </c>
      <c r="N192" s="13">
        <v>461.62810000000002</v>
      </c>
      <c r="O192" s="15">
        <v>2633.1</v>
      </c>
      <c r="P192" s="72">
        <f t="shared" si="185"/>
        <v>1.4609778714569647E-2</v>
      </c>
      <c r="Q192" s="28">
        <f t="shared" si="134"/>
        <v>0</v>
      </c>
      <c r="R192" s="30">
        <f t="shared" si="189"/>
        <v>1.1932534003021045</v>
      </c>
      <c r="S192" s="30">
        <f t="shared" si="190"/>
        <v>1.1932534003021045</v>
      </c>
      <c r="T192" s="52">
        <f t="shared" si="186"/>
        <v>0</v>
      </c>
      <c r="U192" s="24"/>
    </row>
    <row r="193" spans="1:25" s="4" customFormat="1" ht="15.75" customHeight="1" x14ac:dyDescent="0.25">
      <c r="A193" s="35">
        <v>190</v>
      </c>
      <c r="B193" s="35" t="s">
        <v>3</v>
      </c>
      <c r="C193" s="35"/>
      <c r="D193" s="35" t="s">
        <v>198</v>
      </c>
      <c r="E193" s="36">
        <v>753.62630000000001</v>
      </c>
      <c r="F193" s="37">
        <v>1115916.98</v>
      </c>
      <c r="G193" s="38">
        <v>978739.22</v>
      </c>
      <c r="H193" s="41">
        <f t="shared" si="187"/>
        <v>137177.76</v>
      </c>
      <c r="I193" s="42">
        <v>137177.76</v>
      </c>
      <c r="J193" s="43">
        <v>3898.6</v>
      </c>
      <c r="K193" s="66">
        <f t="shared" si="188"/>
        <v>1.610890875356966E-2</v>
      </c>
      <c r="L193" s="20"/>
      <c r="M193" s="20">
        <f t="shared" si="133"/>
        <v>0</v>
      </c>
      <c r="N193" s="13">
        <v>658.02189999999996</v>
      </c>
      <c r="O193" s="15">
        <v>3898.4</v>
      </c>
      <c r="P193" s="72">
        <f t="shared" si="185"/>
        <v>1.406606770298926E-2</v>
      </c>
      <c r="Q193" s="28">
        <f t="shared" si="134"/>
        <v>0.1999999999998181</v>
      </c>
      <c r="R193" s="30">
        <f t="shared" si="189"/>
        <v>1.1452906050695275</v>
      </c>
      <c r="S193" s="30">
        <f t="shared" si="190"/>
        <v>1.1452318511268265</v>
      </c>
      <c r="T193" s="52">
        <f t="shared" si="186"/>
        <v>5.8753942701050832E-5</v>
      </c>
      <c r="U193" s="24"/>
    </row>
    <row r="194" spans="1:25" s="4" customFormat="1" ht="15.75" customHeight="1" x14ac:dyDescent="0.25">
      <c r="A194" s="35">
        <v>191</v>
      </c>
      <c r="B194" s="35" t="s">
        <v>3</v>
      </c>
      <c r="C194" s="35"/>
      <c r="D194" s="35" t="s">
        <v>199</v>
      </c>
      <c r="E194" s="36">
        <v>929.77030000000002</v>
      </c>
      <c r="F194" s="37">
        <v>1376489.14</v>
      </c>
      <c r="G194" s="38">
        <v>1119033.6599999999</v>
      </c>
      <c r="H194" s="41">
        <f t="shared" si="187"/>
        <v>257455.47999999998</v>
      </c>
      <c r="I194" s="42">
        <v>257494.88</v>
      </c>
      <c r="J194" s="43">
        <v>6221.85</v>
      </c>
      <c r="K194" s="66">
        <f t="shared" si="188"/>
        <v>1.2453025761362509E-2</v>
      </c>
      <c r="L194" s="20"/>
      <c r="M194" s="20">
        <f t="shared" si="133"/>
        <v>-39.400000000023283</v>
      </c>
      <c r="N194" s="13">
        <v>752.91510000000005</v>
      </c>
      <c r="O194" s="15">
        <v>6222.25</v>
      </c>
      <c r="P194" s="72">
        <f t="shared" si="185"/>
        <v>1.0083639358752864E-2</v>
      </c>
      <c r="Q194" s="28">
        <f t="shared" si="134"/>
        <v>-0.3999999999996362</v>
      </c>
      <c r="R194" s="30">
        <f t="shared" si="189"/>
        <v>1.2348939475380425</v>
      </c>
      <c r="S194" s="30">
        <f t="shared" si="190"/>
        <v>1.2349733383267971</v>
      </c>
      <c r="T194" s="52">
        <f t="shared" si="186"/>
        <v>-7.9390788754629682E-5</v>
      </c>
      <c r="U194" s="24"/>
    </row>
    <row r="195" spans="1:25" s="4" customFormat="1" ht="15.75" customHeight="1" x14ac:dyDescent="0.25">
      <c r="A195" s="35">
        <v>192</v>
      </c>
      <c r="B195" s="35" t="s">
        <v>3</v>
      </c>
      <c r="C195" s="35"/>
      <c r="D195" s="35" t="s">
        <v>200</v>
      </c>
      <c r="E195" s="36">
        <v>681.54070000000002</v>
      </c>
      <c r="F195" s="37">
        <v>1008654.38</v>
      </c>
      <c r="G195" s="38">
        <v>838217.15</v>
      </c>
      <c r="H195" s="41">
        <f t="shared" si="187"/>
        <v>170437.22999999998</v>
      </c>
      <c r="I195" s="42">
        <v>170437.23</v>
      </c>
      <c r="J195" s="43">
        <v>3545.5</v>
      </c>
      <c r="K195" s="66">
        <f t="shared" si="188"/>
        <v>1.6018913646406244E-2</v>
      </c>
      <c r="L195" s="20"/>
      <c r="M195" s="20">
        <f t="shared" si="133"/>
        <v>0</v>
      </c>
      <c r="N195" s="13">
        <v>563.69979999999998</v>
      </c>
      <c r="O195" s="15">
        <v>3545.5</v>
      </c>
      <c r="P195" s="72">
        <f t="shared" si="185"/>
        <v>1.3249184412165656E-2</v>
      </c>
      <c r="Q195" s="28">
        <f t="shared" si="134"/>
        <v>0</v>
      </c>
      <c r="R195" s="52">
        <f t="shared" si="189"/>
        <v>1.2090490363842599</v>
      </c>
      <c r="S195" s="52">
        <f t="shared" si="190"/>
        <v>1.2090490363842599</v>
      </c>
      <c r="T195" s="52">
        <f t="shared" si="186"/>
        <v>0</v>
      </c>
      <c r="U195" s="24"/>
    </row>
    <row r="196" spans="1:25" s="4" customFormat="1" ht="15.75" customHeight="1" x14ac:dyDescent="0.25">
      <c r="A196" s="35">
        <v>193</v>
      </c>
      <c r="B196" s="35" t="s">
        <v>3</v>
      </c>
      <c r="C196" s="35"/>
      <c r="D196" s="35" t="s">
        <v>201</v>
      </c>
      <c r="E196" s="36">
        <v>495.4846</v>
      </c>
      <c r="F196" s="37">
        <v>733528.99</v>
      </c>
      <c r="G196" s="38">
        <v>705251.76</v>
      </c>
      <c r="H196" s="41">
        <f t="shared" si="187"/>
        <v>28277.229999999981</v>
      </c>
      <c r="I196" s="42">
        <v>28277.23</v>
      </c>
      <c r="J196" s="43">
        <v>1917.8</v>
      </c>
      <c r="K196" s="66">
        <f t="shared" si="188"/>
        <v>2.1530077867000383E-2</v>
      </c>
      <c r="L196" s="20"/>
      <c r="M196" s="20">
        <f t="shared" si="133"/>
        <v>0</v>
      </c>
      <c r="N196" s="13">
        <v>474.31310000000002</v>
      </c>
      <c r="O196" s="15">
        <v>1917.8</v>
      </c>
      <c r="P196" s="72">
        <f t="shared" si="185"/>
        <v>2.0610121840998367E-2</v>
      </c>
      <c r="Q196" s="28">
        <f t="shared" si="134"/>
        <v>0</v>
      </c>
      <c r="R196" s="52">
        <f t="shared" si="189"/>
        <v>1.0446361274862532</v>
      </c>
      <c r="S196" s="52">
        <f t="shared" si="190"/>
        <v>1.0446361274862532</v>
      </c>
      <c r="T196" s="52">
        <f t="shared" si="186"/>
        <v>0</v>
      </c>
      <c r="U196" s="24"/>
    </row>
    <row r="197" spans="1:25" s="4" customFormat="1" ht="15.75" customHeight="1" x14ac:dyDescent="0.25">
      <c r="A197" s="35">
        <v>194</v>
      </c>
      <c r="B197" s="35" t="s">
        <v>3</v>
      </c>
      <c r="C197" s="35"/>
      <c r="D197" s="35" t="s">
        <v>202</v>
      </c>
      <c r="E197" s="36">
        <v>595.01089999999999</v>
      </c>
      <c r="F197" s="37">
        <v>880840.73</v>
      </c>
      <c r="G197" s="38">
        <v>772242</v>
      </c>
      <c r="H197" s="41">
        <f t="shared" si="187"/>
        <v>108598.72999999998</v>
      </c>
      <c r="I197" s="42">
        <v>108598.73</v>
      </c>
      <c r="J197" s="43">
        <v>2753.2</v>
      </c>
      <c r="K197" s="66">
        <f t="shared" si="188"/>
        <v>1.8009676618722457E-2</v>
      </c>
      <c r="L197" s="20"/>
      <c r="M197" s="20">
        <f t="shared" ref="M197:M260" si="191">H197-I197</f>
        <v>0</v>
      </c>
      <c r="N197" s="13">
        <v>519.42679999999996</v>
      </c>
      <c r="O197" s="15">
        <v>2753.2</v>
      </c>
      <c r="P197" s="72">
        <f t="shared" si="185"/>
        <v>1.5721911472710542E-2</v>
      </c>
      <c r="Q197" s="28">
        <f t="shared" ref="Q197:Q259" si="192">J197-O197</f>
        <v>0</v>
      </c>
      <c r="R197" s="52">
        <f t="shared" si="189"/>
        <v>1.1455144401482558</v>
      </c>
      <c r="S197" s="52">
        <f t="shared" si="190"/>
        <v>1.1455144401482558</v>
      </c>
      <c r="T197" s="52">
        <f t="shared" si="186"/>
        <v>0</v>
      </c>
      <c r="U197" s="24"/>
    </row>
    <row r="198" spans="1:25" s="4" customFormat="1" ht="15.75" customHeight="1" x14ac:dyDescent="0.25">
      <c r="A198" s="35">
        <v>195</v>
      </c>
      <c r="B198" s="35" t="s">
        <v>3</v>
      </c>
      <c r="C198" s="35"/>
      <c r="D198" s="35" t="s">
        <v>203</v>
      </c>
      <c r="E198" s="36">
        <v>1140.7819999999999</v>
      </c>
      <c r="F198" s="37">
        <v>1687495.74</v>
      </c>
      <c r="G198" s="38">
        <v>1426538.5</v>
      </c>
      <c r="H198" s="41">
        <f t="shared" si="187"/>
        <v>260957.24</v>
      </c>
      <c r="I198" s="42">
        <v>260957.24</v>
      </c>
      <c r="J198" s="43">
        <v>7087.8</v>
      </c>
      <c r="K198" s="66">
        <f t="shared" si="188"/>
        <v>1.3412506936802203E-2</v>
      </c>
      <c r="L198" s="20"/>
      <c r="M198" s="20">
        <f t="shared" si="191"/>
        <v>0</v>
      </c>
      <c r="N198" s="13">
        <v>959.55470000000003</v>
      </c>
      <c r="O198" s="15">
        <v>7087.8</v>
      </c>
      <c r="P198" s="72">
        <f t="shared" si="185"/>
        <v>1.1281764675451715E-2</v>
      </c>
      <c r="Q198" s="28">
        <f t="shared" si="192"/>
        <v>0</v>
      </c>
      <c r="R198" s="52">
        <f t="shared" si="189"/>
        <v>1.188866043801359</v>
      </c>
      <c r="S198" s="52">
        <f t="shared" si="190"/>
        <v>1.188866043801359</v>
      </c>
      <c r="T198" s="52">
        <f t="shared" si="186"/>
        <v>0</v>
      </c>
      <c r="U198" s="24"/>
    </row>
    <row r="199" spans="1:25" s="4" customFormat="1" ht="15.75" customHeight="1" x14ac:dyDescent="0.25">
      <c r="A199" s="35">
        <v>196</v>
      </c>
      <c r="B199" s="35" t="s">
        <v>3</v>
      </c>
      <c r="C199" s="35"/>
      <c r="D199" s="35" t="s">
        <v>204</v>
      </c>
      <c r="E199" s="36">
        <v>1164.6989000000001</v>
      </c>
      <c r="F199" s="37">
        <v>1723057.52</v>
      </c>
      <c r="G199" s="38">
        <v>1342405.15</v>
      </c>
      <c r="H199" s="41">
        <f t="shared" si="187"/>
        <v>380652.37000000011</v>
      </c>
      <c r="I199" s="42">
        <v>380652.02</v>
      </c>
      <c r="J199" s="43">
        <v>7516</v>
      </c>
      <c r="K199" s="66">
        <f t="shared" si="188"/>
        <v>1.2913549982260068E-2</v>
      </c>
      <c r="L199" s="20"/>
      <c r="M199" s="20">
        <f t="shared" si="191"/>
        <v>0.35000000009313226</v>
      </c>
      <c r="N199" s="13">
        <v>902.65239999999994</v>
      </c>
      <c r="O199" s="15">
        <v>7516</v>
      </c>
      <c r="P199" s="72">
        <f t="shared" si="185"/>
        <v>1.0008120454142273E-2</v>
      </c>
      <c r="Q199" s="28">
        <f t="shared" si="192"/>
        <v>0</v>
      </c>
      <c r="R199" s="52">
        <f t="shared" si="189"/>
        <v>1.2903072101730413</v>
      </c>
      <c r="S199" s="52">
        <f t="shared" si="190"/>
        <v>1.2903072101730413</v>
      </c>
      <c r="T199" s="52">
        <f t="shared" si="186"/>
        <v>0</v>
      </c>
      <c r="U199" s="24"/>
    </row>
    <row r="200" spans="1:25" s="5" customFormat="1" ht="15.75" customHeight="1" x14ac:dyDescent="0.25">
      <c r="A200" s="35">
        <v>197</v>
      </c>
      <c r="B200" s="35" t="s">
        <v>3</v>
      </c>
      <c r="C200" s="35"/>
      <c r="D200" s="35" t="s">
        <v>205</v>
      </c>
      <c r="E200" s="36">
        <v>1153.2482</v>
      </c>
      <c r="F200" s="37">
        <v>1706071.23</v>
      </c>
      <c r="G200" s="38">
        <v>1547468.04</v>
      </c>
      <c r="H200" s="41">
        <f t="shared" si="187"/>
        <v>158603.18999999994</v>
      </c>
      <c r="I200" s="37">
        <v>158603.19</v>
      </c>
      <c r="J200" s="38">
        <v>7535</v>
      </c>
      <c r="K200" s="66">
        <f t="shared" si="188"/>
        <v>1.2754348595443485E-2</v>
      </c>
      <c r="L200" s="20"/>
      <c r="M200" s="20">
        <f t="shared" si="191"/>
        <v>0</v>
      </c>
      <c r="N200" s="13">
        <v>1040.8942999999999</v>
      </c>
      <c r="O200" s="14">
        <v>7535</v>
      </c>
      <c r="P200" s="72">
        <f t="shared" si="185"/>
        <v>1.1511770625967706E-2</v>
      </c>
      <c r="Q200" s="28">
        <f t="shared" si="192"/>
        <v>0</v>
      </c>
      <c r="R200" s="52">
        <f t="shared" si="189"/>
        <v>1.1079397783233129</v>
      </c>
      <c r="S200" s="52">
        <f t="shared" si="190"/>
        <v>1.1079397783233129</v>
      </c>
      <c r="T200" s="52">
        <f t="shared" si="186"/>
        <v>0</v>
      </c>
      <c r="U200" s="29"/>
    </row>
    <row r="201" spans="1:25" s="4" customFormat="1" ht="15.75" customHeight="1" x14ac:dyDescent="0.25">
      <c r="A201" s="35">
        <v>198</v>
      </c>
      <c r="B201" s="35" t="s">
        <v>3</v>
      </c>
      <c r="C201" s="35"/>
      <c r="D201" s="35" t="s">
        <v>206</v>
      </c>
      <c r="E201" s="36">
        <v>1075.3378</v>
      </c>
      <c r="F201" s="37">
        <v>1590285.61</v>
      </c>
      <c r="G201" s="38">
        <v>1412703.58</v>
      </c>
      <c r="H201" s="41">
        <f t="shared" si="187"/>
        <v>177582.03000000003</v>
      </c>
      <c r="I201" s="42">
        <v>177582.03</v>
      </c>
      <c r="J201" s="43">
        <v>7533.3</v>
      </c>
      <c r="K201" s="66">
        <f t="shared" ref="K201:K202" si="193">E201/12/J201</f>
        <v>1.1895382280452569E-2</v>
      </c>
      <c r="L201" s="17"/>
      <c r="M201" s="20">
        <f t="shared" si="191"/>
        <v>0</v>
      </c>
      <c r="N201" s="13">
        <v>949.73710000000005</v>
      </c>
      <c r="O201" s="15">
        <v>7533.3</v>
      </c>
      <c r="P201" s="72">
        <f t="shared" si="185"/>
        <v>1.0505987858353357E-2</v>
      </c>
      <c r="Q201" s="28">
        <f t="shared" si="192"/>
        <v>0</v>
      </c>
      <c r="R201" s="4">
        <f t="shared" si="189"/>
        <v>1.1322478610133266</v>
      </c>
      <c r="S201" s="6">
        <f t="shared" si="190"/>
        <v>1.1322478610133266</v>
      </c>
      <c r="T201" s="52">
        <f t="shared" si="186"/>
        <v>0</v>
      </c>
      <c r="U201" s="6"/>
      <c r="V201" s="6"/>
      <c r="W201" s="6"/>
      <c r="X201" s="6"/>
      <c r="Y201" s="6"/>
    </row>
    <row r="202" spans="1:25" s="4" customFormat="1" ht="15.75" customHeight="1" x14ac:dyDescent="0.25">
      <c r="A202" s="35">
        <v>199</v>
      </c>
      <c r="B202" s="35" t="s">
        <v>3</v>
      </c>
      <c r="C202" s="35"/>
      <c r="D202" s="35" t="s">
        <v>207</v>
      </c>
      <c r="E202" s="36">
        <v>1590.7309</v>
      </c>
      <c r="F202" s="37">
        <v>2353056.12</v>
      </c>
      <c r="G202" s="38">
        <v>2077293.38</v>
      </c>
      <c r="H202" s="41">
        <f t="shared" si="187"/>
        <v>275762.74000000022</v>
      </c>
      <c r="I202" s="42">
        <v>275762.74</v>
      </c>
      <c r="J202" s="43">
        <v>10993.58</v>
      </c>
      <c r="K202" s="66">
        <f t="shared" si="193"/>
        <v>1.2058029170964631E-2</v>
      </c>
      <c r="L202" s="17"/>
      <c r="M202" s="20">
        <f t="shared" si="191"/>
        <v>0</v>
      </c>
      <c r="N202" s="13">
        <v>1396.7224000000001</v>
      </c>
      <c r="O202" s="15">
        <v>10993.58</v>
      </c>
      <c r="P202" s="72">
        <f t="shared" si="185"/>
        <v>1.0587409500211337E-2</v>
      </c>
      <c r="Q202" s="28">
        <f t="shared" si="192"/>
        <v>0</v>
      </c>
      <c r="R202" s="4">
        <f t="shared" si="189"/>
        <v>1.1389026910429731</v>
      </c>
      <c r="S202" s="6">
        <f t="shared" si="190"/>
        <v>1.1389026910429731</v>
      </c>
      <c r="T202" s="52">
        <f t="shared" si="186"/>
        <v>0</v>
      </c>
      <c r="U202" s="6"/>
      <c r="V202" s="6"/>
      <c r="W202" s="6"/>
      <c r="X202" s="6"/>
      <c r="Y202" s="6"/>
    </row>
    <row r="203" spans="1:25" s="4" customFormat="1" ht="15.75" customHeight="1" x14ac:dyDescent="0.25">
      <c r="A203" s="35">
        <v>200</v>
      </c>
      <c r="B203" s="35" t="s">
        <v>3</v>
      </c>
      <c r="C203" s="35" t="s">
        <v>16</v>
      </c>
      <c r="D203" s="35" t="s">
        <v>208</v>
      </c>
      <c r="E203" s="36">
        <v>689.54459999999995</v>
      </c>
      <c r="F203" s="38">
        <v>1019889.78</v>
      </c>
      <c r="G203" s="38">
        <v>937073.66</v>
      </c>
      <c r="H203" s="41">
        <f t="shared" si="187"/>
        <v>82816.12</v>
      </c>
      <c r="I203" s="42">
        <v>82816.12</v>
      </c>
      <c r="J203" s="38">
        <v>5195.33</v>
      </c>
      <c r="K203" s="66">
        <f>E203/12/J203</f>
        <v>1.1060327255439019E-2</v>
      </c>
      <c r="L203" s="18"/>
      <c r="M203" s="20">
        <f t="shared" si="191"/>
        <v>0</v>
      </c>
      <c r="N203" s="13">
        <v>630.45600000000002</v>
      </c>
      <c r="O203" s="14">
        <v>5194.76</v>
      </c>
      <c r="P203" s="72">
        <f t="shared" si="185"/>
        <v>1.0113652988781002E-2</v>
      </c>
      <c r="Q203" s="28">
        <f t="shared" si="192"/>
        <v>0.56999999999970896</v>
      </c>
      <c r="R203" s="4">
        <f t="shared" si="189"/>
        <v>1.093723590543987</v>
      </c>
      <c r="S203" s="6">
        <f t="shared" si="190"/>
        <v>1.0936035938456812</v>
      </c>
      <c r="T203" s="52">
        <f t="shared" si="186"/>
        <v>1.1999669830586868E-4</v>
      </c>
    </row>
    <row r="204" spans="1:25" s="4" customFormat="1" ht="15.75" customHeight="1" x14ac:dyDescent="0.25">
      <c r="A204" s="35">
        <v>201</v>
      </c>
      <c r="B204" s="35" t="s">
        <v>3</v>
      </c>
      <c r="C204" s="35"/>
      <c r="D204" s="35" t="s">
        <v>209</v>
      </c>
      <c r="E204" s="36">
        <v>456.45049999999998</v>
      </c>
      <c r="F204" s="37">
        <v>675112.03</v>
      </c>
      <c r="G204" s="38">
        <v>609738.04</v>
      </c>
      <c r="H204" s="41">
        <f t="shared" ref="H204:H206" si="194">F204-G204</f>
        <v>65373.989999999991</v>
      </c>
      <c r="I204" s="42">
        <v>65373.99</v>
      </c>
      <c r="J204" s="43">
        <v>2588.9</v>
      </c>
      <c r="K204" s="66">
        <f t="shared" ref="K204:K206" si="195">E204/J204/12</f>
        <v>1.4692549602791405E-2</v>
      </c>
      <c r="L204" s="20"/>
      <c r="M204" s="20">
        <f t="shared" si="191"/>
        <v>0</v>
      </c>
      <c r="N204" s="13">
        <v>410.00150000000002</v>
      </c>
      <c r="O204" s="15">
        <v>2588.8000000000002</v>
      </c>
      <c r="P204" s="72">
        <f t="shared" si="185"/>
        <v>1.3197926323650596E-2</v>
      </c>
      <c r="Q204" s="28">
        <f t="shared" si="192"/>
        <v>9.9999999999909051E-2</v>
      </c>
      <c r="R204" s="52">
        <f t="shared" ref="R204:R206" si="196">E204/N204</f>
        <v>1.1132898294274531</v>
      </c>
      <c r="S204" s="52">
        <f t="shared" ref="S204:S206" si="197">K204/P204</f>
        <v>1.113246827000576</v>
      </c>
      <c r="T204" s="52">
        <f t="shared" si="186"/>
        <v>4.3002426877158939E-5</v>
      </c>
      <c r="U204" s="24"/>
    </row>
    <row r="205" spans="1:25" s="4" customFormat="1" ht="15.75" customHeight="1" x14ac:dyDescent="0.25">
      <c r="A205" s="35">
        <v>202</v>
      </c>
      <c r="B205" s="35" t="s">
        <v>3</v>
      </c>
      <c r="C205" s="35"/>
      <c r="D205" s="35" t="s">
        <v>210</v>
      </c>
      <c r="E205" s="36">
        <v>2072.0057999999999</v>
      </c>
      <c r="F205" s="37">
        <v>3064868.05</v>
      </c>
      <c r="G205" s="38">
        <v>2728748.5</v>
      </c>
      <c r="H205" s="41">
        <f t="shared" si="194"/>
        <v>336119.54999999981</v>
      </c>
      <c r="I205" s="42">
        <v>336119.55</v>
      </c>
      <c r="J205" s="43">
        <v>13298.5</v>
      </c>
      <c r="K205" s="66">
        <f t="shared" si="195"/>
        <v>1.2983956837237283E-2</v>
      </c>
      <c r="L205" s="20"/>
      <c r="M205" s="20">
        <f t="shared" si="191"/>
        <v>0</v>
      </c>
      <c r="N205" s="13">
        <v>1835.4232999999999</v>
      </c>
      <c r="O205" s="15">
        <v>13298.5</v>
      </c>
      <c r="P205" s="72">
        <f t="shared" si="185"/>
        <v>1.1501443145216879E-2</v>
      </c>
      <c r="Q205" s="28">
        <f t="shared" si="192"/>
        <v>0</v>
      </c>
      <c r="R205" s="52">
        <f t="shared" si="196"/>
        <v>1.1288980585568462</v>
      </c>
      <c r="S205" s="52">
        <f t="shared" si="197"/>
        <v>1.1288980585568464</v>
      </c>
      <c r="T205" s="52">
        <f t="shared" si="186"/>
        <v>0</v>
      </c>
      <c r="U205" s="24"/>
    </row>
    <row r="206" spans="1:25" s="12" customFormat="1" ht="15.75" customHeight="1" x14ac:dyDescent="0.25">
      <c r="A206" s="35">
        <v>203</v>
      </c>
      <c r="B206" s="35" t="s">
        <v>3</v>
      </c>
      <c r="C206" s="35"/>
      <c r="D206" s="35" t="s">
        <v>211</v>
      </c>
      <c r="E206" s="36">
        <v>1811.5702000000001</v>
      </c>
      <c r="F206" s="37">
        <v>2679922.54</v>
      </c>
      <c r="G206" s="38">
        <v>2350846.12</v>
      </c>
      <c r="H206" s="41">
        <f t="shared" si="194"/>
        <v>329076.41999999993</v>
      </c>
      <c r="I206" s="42">
        <v>329076.42</v>
      </c>
      <c r="J206" s="43">
        <v>11072.51</v>
      </c>
      <c r="K206" s="66">
        <f t="shared" si="195"/>
        <v>1.3634142875764694E-2</v>
      </c>
      <c r="L206" s="20"/>
      <c r="M206" s="20">
        <f t="shared" si="191"/>
        <v>0</v>
      </c>
      <c r="N206" s="13">
        <v>1581.2429</v>
      </c>
      <c r="O206" s="15">
        <v>11069.21</v>
      </c>
      <c r="P206" s="72">
        <f t="shared" si="185"/>
        <v>1.1904213730398707E-2</v>
      </c>
      <c r="Q206" s="28">
        <f t="shared" si="192"/>
        <v>3.3000000000010914</v>
      </c>
      <c r="R206" s="52">
        <f t="shared" si="196"/>
        <v>1.1456621876373327</v>
      </c>
      <c r="S206" s="52">
        <f t="shared" si="197"/>
        <v>1.1453207397434761</v>
      </c>
      <c r="T206" s="52">
        <f t="shared" si="186"/>
        <v>3.4144789385659458E-4</v>
      </c>
      <c r="U206" s="25"/>
    </row>
    <row r="207" spans="1:25" ht="15.75" customHeight="1" x14ac:dyDescent="0.25">
      <c r="A207" s="35">
        <v>204</v>
      </c>
      <c r="B207" s="35" t="s">
        <v>3</v>
      </c>
      <c r="C207" s="35" t="s">
        <v>16</v>
      </c>
      <c r="D207" s="35" t="s">
        <v>212</v>
      </c>
      <c r="E207" s="36">
        <v>1941.7023999999999</v>
      </c>
      <c r="F207" s="38">
        <v>2872201.74</v>
      </c>
      <c r="G207" s="38">
        <v>2532427.65</v>
      </c>
      <c r="H207" s="41">
        <f>F207-G207</f>
        <v>339774.09000000032</v>
      </c>
      <c r="I207" s="37">
        <v>339774.09</v>
      </c>
      <c r="J207" s="38">
        <v>13093.17</v>
      </c>
      <c r="K207" s="66">
        <f>E207/12/J207</f>
        <v>1.2358239703092017E-2</v>
      </c>
      <c r="L207" s="18"/>
      <c r="M207" s="20">
        <f t="shared" si="191"/>
        <v>0</v>
      </c>
      <c r="N207" s="13">
        <v>1702.9743000000001</v>
      </c>
      <c r="O207" s="14">
        <v>13093.17</v>
      </c>
      <c r="P207" s="72">
        <f t="shared" si="185"/>
        <v>1.0838820927246801E-2</v>
      </c>
      <c r="Q207" s="28">
        <f t="shared" si="192"/>
        <v>0</v>
      </c>
      <c r="R207" s="33">
        <f>E207/N207</f>
        <v>1.1401830315348855</v>
      </c>
      <c r="S207" s="34">
        <f>K207/P207</f>
        <v>1.1401830315348855</v>
      </c>
      <c r="T207" s="52">
        <f t="shared" si="186"/>
        <v>0</v>
      </c>
      <c r="U207"/>
      <c r="V207"/>
      <c r="W207"/>
      <c r="X207"/>
      <c r="Y207"/>
    </row>
    <row r="208" spans="1:25" s="4" customFormat="1" ht="15.75" customHeight="1" x14ac:dyDescent="0.25">
      <c r="A208" s="35">
        <v>205</v>
      </c>
      <c r="B208" s="35" t="s">
        <v>3</v>
      </c>
      <c r="C208" s="35"/>
      <c r="D208" s="35" t="s">
        <v>213</v>
      </c>
      <c r="E208" s="36">
        <v>419.31259999999997</v>
      </c>
      <c r="F208" s="37">
        <v>621065.4</v>
      </c>
      <c r="G208" s="38">
        <v>524265.85</v>
      </c>
      <c r="H208" s="41">
        <f>F208-G208</f>
        <v>96799.550000000047</v>
      </c>
      <c r="I208" s="42">
        <v>96799.55</v>
      </c>
      <c r="J208" s="43">
        <v>2614.1</v>
      </c>
      <c r="K208" s="66">
        <f>E208/J208/12</f>
        <v>1.3367016053963759E-2</v>
      </c>
      <c r="L208" s="20"/>
      <c r="M208" s="20">
        <f t="shared" si="191"/>
        <v>0</v>
      </c>
      <c r="N208" s="13">
        <v>352.6583</v>
      </c>
      <c r="O208" s="15">
        <v>2614.1</v>
      </c>
      <c r="P208" s="72">
        <f t="shared" si="185"/>
        <v>1.1242183415579613E-2</v>
      </c>
      <c r="Q208" s="28">
        <f t="shared" si="192"/>
        <v>0</v>
      </c>
      <c r="R208" s="52">
        <f>E208/N208</f>
        <v>1.1890053346256135</v>
      </c>
      <c r="S208" s="52">
        <f>K208/P208</f>
        <v>1.1890053346256133</v>
      </c>
      <c r="T208" s="52">
        <f t="shared" si="186"/>
        <v>0</v>
      </c>
      <c r="U208" s="24"/>
    </row>
    <row r="209" spans="1:25" s="4" customFormat="1" ht="15.75" customHeight="1" x14ac:dyDescent="0.25">
      <c r="A209" s="35">
        <v>206</v>
      </c>
      <c r="B209" s="35" t="s">
        <v>3</v>
      </c>
      <c r="C209" s="35" t="s">
        <v>16</v>
      </c>
      <c r="D209" s="35" t="s">
        <v>214</v>
      </c>
      <c r="E209" s="36">
        <v>426.25689999999997</v>
      </c>
      <c r="F209" s="38">
        <v>631153.63</v>
      </c>
      <c r="G209" s="38">
        <v>542439.31000000006</v>
      </c>
      <c r="H209" s="41">
        <f>F209-G209</f>
        <v>88714.319999999949</v>
      </c>
      <c r="I209" s="42">
        <v>88714.32</v>
      </c>
      <c r="J209" s="38">
        <v>2548.6999999999998</v>
      </c>
      <c r="K209" s="66">
        <f>E209/12/J209</f>
        <v>1.3937069224833577E-2</v>
      </c>
      <c r="L209" s="18"/>
      <c r="M209" s="20">
        <f t="shared" si="191"/>
        <v>0</v>
      </c>
      <c r="N209" s="13">
        <v>364.89490000000001</v>
      </c>
      <c r="O209" s="14">
        <v>2548.1999999999998</v>
      </c>
      <c r="P209" s="27">
        <f>N209/O209/12</f>
        <v>1.1933093294613192E-2</v>
      </c>
      <c r="Q209" s="28">
        <f t="shared" si="192"/>
        <v>0.5</v>
      </c>
      <c r="R209" s="4">
        <f>N209/E209</f>
        <v>0.85604455904408827</v>
      </c>
      <c r="S209" s="4">
        <f>P209/K209</f>
        <v>0.85621252948578119</v>
      </c>
      <c r="T209" s="53">
        <f>R209-S209</f>
        <v>-1.6797044169292175E-4</v>
      </c>
    </row>
    <row r="210" spans="1:25" s="4" customFormat="1" ht="15.75" customHeight="1" x14ac:dyDescent="0.25">
      <c r="A210" s="35">
        <v>207</v>
      </c>
      <c r="B210" s="35" t="s">
        <v>3</v>
      </c>
      <c r="C210" s="35"/>
      <c r="D210" s="35" t="s">
        <v>215</v>
      </c>
      <c r="E210" s="36">
        <v>428.4271</v>
      </c>
      <c r="F210" s="37">
        <v>634440.64</v>
      </c>
      <c r="G210" s="38">
        <v>533296.14</v>
      </c>
      <c r="H210" s="41">
        <f t="shared" ref="H210:H217" si="198">F210-G210</f>
        <v>101144.5</v>
      </c>
      <c r="I210" s="42">
        <v>101144.5</v>
      </c>
      <c r="J210" s="43">
        <v>2628.5</v>
      </c>
      <c r="K210" s="66">
        <f t="shared" ref="K210:K212" si="199">E210/J210/12</f>
        <v>1.3582749984148121E-2</v>
      </c>
      <c r="L210" s="20"/>
      <c r="M210" s="20">
        <f t="shared" si="191"/>
        <v>0</v>
      </c>
      <c r="N210" s="13">
        <v>358.8313</v>
      </c>
      <c r="O210" s="15">
        <v>2629.1</v>
      </c>
      <c r="P210" s="72">
        <f t="shared" ref="P210:P211" si="200">N210/12/O210</f>
        <v>1.1373705196962205E-2</v>
      </c>
      <c r="Q210" s="28">
        <f t="shared" si="192"/>
        <v>-0.59999999999990905</v>
      </c>
      <c r="R210" s="52">
        <f t="shared" ref="R210:R211" si="201">E210/N210</f>
        <v>1.1939513080380668</v>
      </c>
      <c r="S210" s="52">
        <f t="shared" ref="S210:S211" si="202">K210/P210</f>
        <v>1.1942238478078302</v>
      </c>
      <c r="T210" s="52">
        <f t="shared" ref="T210:T211" si="203">R210-S210</f>
        <v>-2.7253976976338024E-4</v>
      </c>
      <c r="U210" s="24"/>
    </row>
    <row r="211" spans="1:25" s="5" customFormat="1" ht="15.75" customHeight="1" x14ac:dyDescent="0.25">
      <c r="A211" s="35">
        <v>208</v>
      </c>
      <c r="B211" s="35" t="s">
        <v>3</v>
      </c>
      <c r="C211" s="35"/>
      <c r="D211" s="35" t="s">
        <v>216</v>
      </c>
      <c r="E211" s="36">
        <v>777.64930000000004</v>
      </c>
      <c r="F211" s="37">
        <v>1151257.3400000001</v>
      </c>
      <c r="G211" s="38">
        <v>986660.71</v>
      </c>
      <c r="H211" s="41">
        <f t="shared" si="198"/>
        <v>164596.63000000012</v>
      </c>
      <c r="I211" s="37">
        <v>164596.63</v>
      </c>
      <c r="J211" s="43">
        <v>4189.2</v>
      </c>
      <c r="K211" s="66">
        <f t="shared" si="199"/>
        <v>1.5469327874852798E-2</v>
      </c>
      <c r="L211" s="20"/>
      <c r="M211" s="20">
        <f t="shared" si="191"/>
        <v>0</v>
      </c>
      <c r="N211" s="13">
        <v>663.745</v>
      </c>
      <c r="O211" s="15">
        <v>4189.2</v>
      </c>
      <c r="P211" s="72">
        <f t="shared" si="200"/>
        <v>1.3203495496355709E-2</v>
      </c>
      <c r="Q211" s="28">
        <f t="shared" si="192"/>
        <v>0</v>
      </c>
      <c r="R211" s="52">
        <f t="shared" si="201"/>
        <v>1.171608524357999</v>
      </c>
      <c r="S211" s="52">
        <f t="shared" si="202"/>
        <v>1.171608524357999</v>
      </c>
      <c r="T211" s="52">
        <f t="shared" si="203"/>
        <v>0</v>
      </c>
      <c r="U211" s="29"/>
    </row>
    <row r="212" spans="1:25" s="4" customFormat="1" ht="15.75" customHeight="1" x14ac:dyDescent="0.25">
      <c r="A212" s="35">
        <v>209</v>
      </c>
      <c r="B212" s="35" t="s">
        <v>3</v>
      </c>
      <c r="C212" s="35"/>
      <c r="D212" s="35" t="s">
        <v>217</v>
      </c>
      <c r="E212" s="36">
        <v>923.7491</v>
      </c>
      <c r="F212" s="37">
        <v>1369673.81</v>
      </c>
      <c r="G212" s="38">
        <v>1394766.47</v>
      </c>
      <c r="H212" s="41">
        <f t="shared" si="198"/>
        <v>-25092.659999999916</v>
      </c>
      <c r="I212" s="42">
        <v>-25092.66</v>
      </c>
      <c r="J212" s="43">
        <v>5317.7</v>
      </c>
      <c r="K212" s="66">
        <f t="shared" si="199"/>
        <v>1.4476012499138101E-2</v>
      </c>
      <c r="L212" s="20"/>
      <c r="M212" s="20">
        <f t="shared" si="191"/>
        <v>8.3673512563109398E-11</v>
      </c>
      <c r="N212" s="58">
        <v>938.21990000000005</v>
      </c>
      <c r="O212" s="59">
        <v>5317.6</v>
      </c>
      <c r="P212" s="65">
        <f>N212/O212/12</f>
        <v>1.4703059964394964E-2</v>
      </c>
      <c r="Q212" s="28">
        <f t="shared" si="192"/>
        <v>9.9999999999454303E-2</v>
      </c>
      <c r="R212" s="53">
        <f>N212/E212</f>
        <v>1.0156652926644258</v>
      </c>
      <c r="S212" s="53">
        <f>P212/K212</f>
        <v>1.0156843927338679</v>
      </c>
      <c r="T212" s="53">
        <f>R212-S212</f>
        <v>-1.9100069442057332E-5</v>
      </c>
      <c r="U212" s="26"/>
      <c r="V212" s="6"/>
      <c r="W212" s="6"/>
      <c r="X212" s="6"/>
      <c r="Y212" s="6"/>
    </row>
    <row r="213" spans="1:25" s="4" customFormat="1" ht="15.75" customHeight="1" x14ac:dyDescent="0.25">
      <c r="A213" s="35">
        <v>210</v>
      </c>
      <c r="B213" s="35" t="s">
        <v>3</v>
      </c>
      <c r="C213" s="35"/>
      <c r="D213" s="35" t="s">
        <v>218</v>
      </c>
      <c r="E213" s="36">
        <v>1245.9820999999999</v>
      </c>
      <c r="F213" s="37">
        <v>1843538.52</v>
      </c>
      <c r="G213" s="38">
        <v>1756803.9</v>
      </c>
      <c r="H213" s="41">
        <f>F213-G213</f>
        <v>86734.620000000112</v>
      </c>
      <c r="I213" s="42">
        <v>86713.14</v>
      </c>
      <c r="J213" s="43">
        <v>7404.44</v>
      </c>
      <c r="K213" s="66">
        <f>E213/12/J213</f>
        <v>1.4022916205231816E-2</v>
      </c>
      <c r="L213" s="17"/>
      <c r="M213" s="20">
        <f t="shared" si="191"/>
        <v>21.480000000112341</v>
      </c>
      <c r="N213" s="13">
        <v>1181.0398</v>
      </c>
      <c r="O213" s="15">
        <v>7397.74</v>
      </c>
      <c r="P213" s="72">
        <f t="shared" ref="P213:P214" si="204">N213/12/O213</f>
        <v>1.3304060879854298E-2</v>
      </c>
      <c r="Q213" s="28">
        <f t="shared" si="192"/>
        <v>6.6999999999998181</v>
      </c>
      <c r="R213" s="4">
        <f>E213/N213</f>
        <v>1.054987393312232</v>
      </c>
      <c r="S213" s="6">
        <f>K213/P213</f>
        <v>1.0540327747948031</v>
      </c>
      <c r="T213" s="52">
        <f t="shared" ref="T213:T214" si="205">R213-S213</f>
        <v>9.5461851742895121E-4</v>
      </c>
      <c r="U213" s="6"/>
      <c r="V213" s="6"/>
      <c r="W213" s="6"/>
      <c r="X213" s="6"/>
      <c r="Y213" s="6"/>
    </row>
    <row r="214" spans="1:25" s="4" customFormat="1" ht="15.75" customHeight="1" x14ac:dyDescent="0.25">
      <c r="A214" s="35">
        <v>211</v>
      </c>
      <c r="B214" s="35" t="s">
        <v>3</v>
      </c>
      <c r="C214" s="35"/>
      <c r="D214" s="35" t="s">
        <v>219</v>
      </c>
      <c r="E214" s="36">
        <v>849.67259999999999</v>
      </c>
      <c r="F214" s="37">
        <v>1257115.9099999999</v>
      </c>
      <c r="G214" s="38">
        <v>1163945.32</v>
      </c>
      <c r="H214" s="41">
        <f t="shared" si="198"/>
        <v>93170.589999999851</v>
      </c>
      <c r="I214" s="42">
        <v>93170.59</v>
      </c>
      <c r="J214" s="43">
        <v>4904.8</v>
      </c>
      <c r="K214" s="66">
        <f t="shared" ref="K214:K215" si="206">E214/J214/12</f>
        <v>1.4436072826618821E-2</v>
      </c>
      <c r="L214" s="20"/>
      <c r="M214" s="20">
        <f t="shared" si="191"/>
        <v>-1.4551915228366852E-10</v>
      </c>
      <c r="N214" s="13">
        <v>783.01490000000001</v>
      </c>
      <c r="O214" s="15">
        <v>4904.67</v>
      </c>
      <c r="P214" s="72">
        <f t="shared" si="204"/>
        <v>1.330390050027151E-2</v>
      </c>
      <c r="Q214" s="28">
        <f t="shared" si="192"/>
        <v>0.13000000000010914</v>
      </c>
      <c r="R214" s="52">
        <f t="shared" ref="R214" si="207">E214/N214</f>
        <v>1.0851295422347647</v>
      </c>
      <c r="S214" s="52">
        <f t="shared" ref="S214" si="208">K214/P214</f>
        <v>1.0851007812576623</v>
      </c>
      <c r="T214" s="52">
        <f t="shared" si="205"/>
        <v>2.876097710236003E-5</v>
      </c>
      <c r="U214" s="26"/>
      <c r="V214" s="6"/>
      <c r="W214" s="6"/>
      <c r="X214" s="6"/>
      <c r="Y214" s="6"/>
    </row>
    <row r="215" spans="1:25" s="4" customFormat="1" ht="15.75" customHeight="1" x14ac:dyDescent="0.25">
      <c r="A215" s="35">
        <v>212</v>
      </c>
      <c r="B215" s="35" t="s">
        <v>3</v>
      </c>
      <c r="C215" s="35"/>
      <c r="D215" s="35" t="s">
        <v>220</v>
      </c>
      <c r="E215" s="36">
        <v>990.21270000000004</v>
      </c>
      <c r="F215" s="37">
        <v>1465660.94</v>
      </c>
      <c r="G215" s="38">
        <v>1308495.3400000001</v>
      </c>
      <c r="H215" s="41">
        <f t="shared" si="198"/>
        <v>157165.59999999986</v>
      </c>
      <c r="I215" s="42">
        <v>157165.6</v>
      </c>
      <c r="J215" s="38">
        <v>4911.8999999999996</v>
      </c>
      <c r="K215" s="66">
        <f t="shared" si="206"/>
        <v>1.679955312608156E-2</v>
      </c>
      <c r="L215" s="20"/>
      <c r="M215" s="20">
        <f t="shared" si="191"/>
        <v>0</v>
      </c>
      <c r="N215" s="13">
        <v>880.2509</v>
      </c>
      <c r="O215" s="14">
        <v>4911.8999999999996</v>
      </c>
      <c r="P215" s="27">
        <f>N215/O215/12</f>
        <v>1.4933985151706401E-2</v>
      </c>
      <c r="Q215" s="28">
        <f t="shared" si="192"/>
        <v>0</v>
      </c>
      <c r="R215" s="4">
        <f>N215/E215</f>
        <v>0.88895133338524135</v>
      </c>
      <c r="S215" s="4">
        <f>P215/K215</f>
        <v>0.88895133338524124</v>
      </c>
      <c r="T215" s="4">
        <f>R215-S215</f>
        <v>0</v>
      </c>
      <c r="U215" s="26"/>
      <c r="V215" s="6"/>
      <c r="W215" s="6"/>
      <c r="X215" s="6"/>
      <c r="Y215" s="6"/>
    </row>
    <row r="216" spans="1:25" s="4" customFormat="1" ht="15.75" customHeight="1" x14ac:dyDescent="0.25">
      <c r="A216" s="35">
        <v>213</v>
      </c>
      <c r="B216" s="35" t="s">
        <v>3</v>
      </c>
      <c r="C216" s="35"/>
      <c r="D216" s="35" t="s">
        <v>221</v>
      </c>
      <c r="E216" s="36">
        <v>504.85379999999998</v>
      </c>
      <c r="F216" s="37">
        <v>747319.76</v>
      </c>
      <c r="G216" s="38">
        <v>687795.46</v>
      </c>
      <c r="H216" s="41">
        <f t="shared" si="198"/>
        <v>59524.300000000047</v>
      </c>
      <c r="I216" s="42">
        <v>59524.3</v>
      </c>
      <c r="J216" s="43">
        <v>2964</v>
      </c>
      <c r="K216" s="66">
        <f t="shared" ref="K216:K217" si="209">E216/12/J216</f>
        <v>1.4194045209176786E-2</v>
      </c>
      <c r="L216" s="17"/>
      <c r="M216" s="20">
        <f t="shared" si="191"/>
        <v>0</v>
      </c>
      <c r="N216" s="13">
        <v>462.70909999999998</v>
      </c>
      <c r="O216" s="15">
        <v>2964.1</v>
      </c>
      <c r="P216" s="72">
        <f>N216/12/O216</f>
        <v>1.3008701348357568E-2</v>
      </c>
      <c r="Q216" s="28">
        <f t="shared" si="192"/>
        <v>-9.9999999999909051E-2</v>
      </c>
      <c r="R216" s="4">
        <f>E216/N216</f>
        <v>1.0910824965404831</v>
      </c>
      <c r="S216" s="6">
        <f>K216/P216</f>
        <v>1.0911193076908385</v>
      </c>
      <c r="T216" s="52">
        <f t="shared" ref="T216" si="210">R216-S216</f>
        <v>-3.6811150355475775E-5</v>
      </c>
      <c r="U216" s="6"/>
      <c r="V216" s="6"/>
      <c r="W216" s="6"/>
      <c r="X216" s="6"/>
      <c r="Y216" s="6"/>
    </row>
    <row r="217" spans="1:25" ht="15.75" customHeight="1" x14ac:dyDescent="0.25">
      <c r="A217" s="35">
        <v>214</v>
      </c>
      <c r="B217" s="35" t="s">
        <v>3</v>
      </c>
      <c r="C217" s="35" t="s">
        <v>16</v>
      </c>
      <c r="D217" s="35" t="s">
        <v>222</v>
      </c>
      <c r="E217" s="36">
        <v>801.58349999999996</v>
      </c>
      <c r="F217" s="38">
        <v>1186067.42</v>
      </c>
      <c r="G217" s="38">
        <v>1128942.92</v>
      </c>
      <c r="H217" s="41">
        <f t="shared" si="198"/>
        <v>57124.5</v>
      </c>
      <c r="I217" s="37">
        <v>57124.5</v>
      </c>
      <c r="J217" s="38">
        <v>4002</v>
      </c>
      <c r="K217" s="66">
        <f t="shared" si="209"/>
        <v>1.6691310594702649E-2</v>
      </c>
      <c r="L217" s="18"/>
      <c r="M217" s="20">
        <f t="shared" si="191"/>
        <v>0</v>
      </c>
      <c r="N217" s="13">
        <v>759.0385</v>
      </c>
      <c r="O217" s="14">
        <v>4002</v>
      </c>
      <c r="P217" s="27">
        <f>N217/O217/12</f>
        <v>1.5805399383641512E-2</v>
      </c>
      <c r="Q217" s="28">
        <f t="shared" si="192"/>
        <v>0</v>
      </c>
      <c r="R217" s="4">
        <f>N217/E217</f>
        <v>0.94692380768815732</v>
      </c>
      <c r="S217" s="4">
        <f>P217/K217</f>
        <v>0.9469238076881572</v>
      </c>
      <c r="T217" s="4">
        <f>R217-S217</f>
        <v>0</v>
      </c>
      <c r="U217"/>
      <c r="V217"/>
      <c r="W217"/>
      <c r="X217"/>
      <c r="Y217"/>
    </row>
    <row r="218" spans="1:25" s="4" customFormat="1" ht="15.75" customHeight="1" x14ac:dyDescent="0.25">
      <c r="A218" s="35">
        <v>215</v>
      </c>
      <c r="B218" s="35" t="s">
        <v>3</v>
      </c>
      <c r="C218" s="35"/>
      <c r="D218" s="35" t="s">
        <v>223</v>
      </c>
      <c r="E218" s="36">
        <v>1759.1639</v>
      </c>
      <c r="F218" s="37">
        <v>2603845.48</v>
      </c>
      <c r="G218" s="38">
        <v>2189266.9</v>
      </c>
      <c r="H218" s="41">
        <f>F218-G218</f>
        <v>414578.58000000007</v>
      </c>
      <c r="I218" s="42">
        <v>414572.59</v>
      </c>
      <c r="J218" s="43">
        <v>10809.4</v>
      </c>
      <c r="K218" s="66">
        <f>E218/J218/12</f>
        <v>1.356199156906643E-2</v>
      </c>
      <c r="L218" s="20"/>
      <c r="M218" s="20">
        <f t="shared" si="191"/>
        <v>5.9900000000488944</v>
      </c>
      <c r="N218" s="13">
        <v>1471.7895000000001</v>
      </c>
      <c r="O218" s="15">
        <v>10810.4</v>
      </c>
      <c r="P218" s="72">
        <f t="shared" ref="P218:P233" si="211">N218/12/O218</f>
        <v>1.1345475190557243E-2</v>
      </c>
      <c r="Q218" s="28">
        <f t="shared" si="192"/>
        <v>-1</v>
      </c>
      <c r="R218" s="30">
        <f>E218/N218</f>
        <v>1.1952550959223449</v>
      </c>
      <c r="S218" s="30">
        <f>K218/P218</f>
        <v>1.1953656714488237</v>
      </c>
      <c r="T218" s="52">
        <f t="shared" ref="T218:T233" si="212">R218-S218</f>
        <v>-1.1057552647875113E-4</v>
      </c>
      <c r="U218" s="26"/>
      <c r="V218" s="6"/>
      <c r="W218" s="6"/>
      <c r="X218" s="6"/>
      <c r="Y218" s="6"/>
    </row>
    <row r="219" spans="1:25" s="4" customFormat="1" ht="15.75" customHeight="1" x14ac:dyDescent="0.25">
      <c r="A219" s="35">
        <v>216</v>
      </c>
      <c r="B219" s="35" t="s">
        <v>3</v>
      </c>
      <c r="C219" s="35" t="s">
        <v>16</v>
      </c>
      <c r="D219" s="35" t="s">
        <v>224</v>
      </c>
      <c r="E219" s="36">
        <v>2388.8301000000001</v>
      </c>
      <c r="F219" s="38">
        <v>3534251.31</v>
      </c>
      <c r="G219" s="38">
        <v>3176548.37</v>
      </c>
      <c r="H219" s="41">
        <f>F219-G219</f>
        <v>357702.93999999994</v>
      </c>
      <c r="I219" s="42">
        <v>357702.94</v>
      </c>
      <c r="J219" s="38">
        <v>14922.5</v>
      </c>
      <c r="K219" s="66">
        <f>E219/12/J219</f>
        <v>1.3340202714022449E-2</v>
      </c>
      <c r="L219" s="18"/>
      <c r="M219" s="20">
        <f t="shared" si="191"/>
        <v>0</v>
      </c>
      <c r="N219" s="13">
        <v>2135.9762999999998</v>
      </c>
      <c r="O219" s="14">
        <v>14922.9</v>
      </c>
      <c r="P219" s="72">
        <f t="shared" si="211"/>
        <v>1.192784411877048E-2</v>
      </c>
      <c r="Q219" s="28">
        <f t="shared" si="192"/>
        <v>-0.3999999999996362</v>
      </c>
      <c r="R219" s="4">
        <f>E219/N219</f>
        <v>1.1183785606609962</v>
      </c>
      <c r="S219" s="6">
        <f>K219/P219</f>
        <v>1.1184085389772478</v>
      </c>
      <c r="T219" s="52">
        <f t="shared" si="212"/>
        <v>-2.9978316251622061E-5</v>
      </c>
    </row>
    <row r="220" spans="1:25" s="4" customFormat="1" ht="15.75" x14ac:dyDescent="0.25">
      <c r="A220" s="35">
        <v>217</v>
      </c>
      <c r="B220" s="35" t="s">
        <v>3</v>
      </c>
      <c r="C220" s="35"/>
      <c r="D220" s="35" t="s">
        <v>225</v>
      </c>
      <c r="E220" s="36">
        <v>991.52459999999996</v>
      </c>
      <c r="F220" s="37">
        <v>1466838.19</v>
      </c>
      <c r="G220" s="38">
        <v>1371063.5</v>
      </c>
      <c r="H220" s="41">
        <f t="shared" ref="H220:H229" si="213">F220-G220</f>
        <v>95774.689999999944</v>
      </c>
      <c r="I220" s="42">
        <v>98032.13</v>
      </c>
      <c r="J220" s="43">
        <v>7481.7</v>
      </c>
      <c r="K220" s="66">
        <f>E220/J220/12</f>
        <v>1.1043887084486148E-2</v>
      </c>
      <c r="L220" s="24" t="s">
        <v>345</v>
      </c>
      <c r="M220" s="20">
        <f t="shared" si="191"/>
        <v>-2257.4400000000605</v>
      </c>
      <c r="N220" s="13">
        <v>922.47860000000003</v>
      </c>
      <c r="O220" s="15">
        <v>7489.4</v>
      </c>
      <c r="P220" s="72">
        <f t="shared" si="211"/>
        <v>1.0264269055821116E-2</v>
      </c>
      <c r="Q220" s="28">
        <f t="shared" si="192"/>
        <v>-7.6999999999998181</v>
      </c>
      <c r="R220" s="30">
        <f>E220/N220</f>
        <v>1.0748483487855436</v>
      </c>
      <c r="S220" s="30">
        <f>K220/P220</f>
        <v>1.0759545589096664</v>
      </c>
      <c r="T220" s="52">
        <f t="shared" si="212"/>
        <v>-1.1062101241228195E-3</v>
      </c>
      <c r="U220" s="26"/>
      <c r="V220" s="6"/>
      <c r="W220" s="6"/>
      <c r="X220" s="6"/>
      <c r="Y220" s="6"/>
    </row>
    <row r="221" spans="1:25" s="4" customFormat="1" ht="15.75" customHeight="1" x14ac:dyDescent="0.25">
      <c r="A221" s="35">
        <v>218</v>
      </c>
      <c r="B221" s="35" t="s">
        <v>3</v>
      </c>
      <c r="C221" s="35"/>
      <c r="D221" s="35" t="s">
        <v>226</v>
      </c>
      <c r="E221" s="36">
        <v>3446.3658999999998</v>
      </c>
      <c r="F221" s="37">
        <v>5101498.49</v>
      </c>
      <c r="G221" s="38">
        <v>4484320.08</v>
      </c>
      <c r="H221" s="41">
        <f>F221-G221</f>
        <v>617178.41000000015</v>
      </c>
      <c r="I221" s="42">
        <v>617178.41</v>
      </c>
      <c r="J221" s="43">
        <v>21778.46</v>
      </c>
      <c r="K221" s="66">
        <f>E221/12/J221</f>
        <v>1.3187211507761951E-2</v>
      </c>
      <c r="L221" s="24"/>
      <c r="M221" s="20">
        <f t="shared" si="191"/>
        <v>0</v>
      </c>
      <c r="N221" s="13">
        <v>3017.1678999999999</v>
      </c>
      <c r="O221" s="15">
        <v>21778.66</v>
      </c>
      <c r="P221" s="72">
        <f t="shared" si="211"/>
        <v>1.1544817648713618E-2</v>
      </c>
      <c r="Q221" s="28">
        <f t="shared" si="192"/>
        <v>-0.2000000000007276</v>
      </c>
      <c r="R221" s="4">
        <f>E221/N221</f>
        <v>1.1422519442819208</v>
      </c>
      <c r="S221" s="6">
        <f>K221/P221</f>
        <v>1.1422624340221899</v>
      </c>
      <c r="T221" s="52">
        <f t="shared" si="212"/>
        <v>-1.048974026907068E-5</v>
      </c>
      <c r="U221" s="6"/>
      <c r="V221" s="6"/>
      <c r="W221" s="6"/>
      <c r="X221" s="6"/>
      <c r="Y221" s="6"/>
    </row>
    <row r="222" spans="1:25" s="4" customFormat="1" ht="15.75" customHeight="1" x14ac:dyDescent="0.25">
      <c r="A222" s="35">
        <v>219</v>
      </c>
      <c r="B222" s="35" t="s">
        <v>3</v>
      </c>
      <c r="C222" s="35"/>
      <c r="D222" s="35" t="s">
        <v>227</v>
      </c>
      <c r="E222" s="36">
        <v>829.12829999999997</v>
      </c>
      <c r="F222" s="37">
        <v>1227784.1200000001</v>
      </c>
      <c r="G222" s="38">
        <v>1055352.53</v>
      </c>
      <c r="H222" s="41">
        <f t="shared" si="213"/>
        <v>172431.59000000008</v>
      </c>
      <c r="I222" s="42">
        <v>172431.59</v>
      </c>
      <c r="J222" s="43">
        <v>5169.8</v>
      </c>
      <c r="K222" s="66">
        <f t="shared" ref="K222:K224" si="214">E222/J222/12</f>
        <v>1.336493191225966E-2</v>
      </c>
      <c r="L222" s="24"/>
      <c r="M222" s="20">
        <f t="shared" si="191"/>
        <v>0</v>
      </c>
      <c r="N222" s="13">
        <v>710.05619999999999</v>
      </c>
      <c r="O222" s="15">
        <v>5170.3</v>
      </c>
      <c r="P222" s="72">
        <f t="shared" si="211"/>
        <v>1.1444471307274239E-2</v>
      </c>
      <c r="Q222" s="28">
        <f t="shared" si="192"/>
        <v>-0.5</v>
      </c>
      <c r="R222" s="30">
        <f t="shared" ref="R222:R224" si="215">E222/N222</f>
        <v>1.1676939092990104</v>
      </c>
      <c r="S222" s="30">
        <f t="shared" ref="S222:S224" si="216">K222/P222</f>
        <v>1.1678068434462983</v>
      </c>
      <c r="T222" s="52">
        <f t="shared" si="212"/>
        <v>-1.1293414728785756E-4</v>
      </c>
      <c r="U222" s="26"/>
      <c r="V222" s="6"/>
      <c r="W222" s="6"/>
      <c r="X222" s="6"/>
      <c r="Y222" s="6"/>
    </row>
    <row r="223" spans="1:25" s="4" customFormat="1" ht="15.75" customHeight="1" x14ac:dyDescent="0.25">
      <c r="A223" s="35">
        <v>220</v>
      </c>
      <c r="B223" s="35" t="s">
        <v>3</v>
      </c>
      <c r="C223" s="35"/>
      <c r="D223" s="35" t="s">
        <v>228</v>
      </c>
      <c r="E223" s="36">
        <v>1420.4670000000001</v>
      </c>
      <c r="F223" s="37">
        <v>2102357.9500000002</v>
      </c>
      <c r="G223" s="38">
        <v>1855567.48</v>
      </c>
      <c r="H223" s="41">
        <f t="shared" si="213"/>
        <v>246790.4700000002</v>
      </c>
      <c r="I223" s="42">
        <v>246790.47</v>
      </c>
      <c r="J223" s="43">
        <v>8510.2999999999993</v>
      </c>
      <c r="K223" s="66">
        <f t="shared" si="214"/>
        <v>1.3909292269367711E-2</v>
      </c>
      <c r="L223" s="24"/>
      <c r="M223" s="20">
        <f t="shared" si="191"/>
        <v>0</v>
      </c>
      <c r="N223" s="13">
        <v>1247.4250999999999</v>
      </c>
      <c r="O223" s="15">
        <v>8509.9</v>
      </c>
      <c r="P223" s="72">
        <f t="shared" si="211"/>
        <v>1.2215430459425688E-2</v>
      </c>
      <c r="Q223" s="28">
        <f t="shared" si="192"/>
        <v>0.3999999999996362</v>
      </c>
      <c r="R223" s="52">
        <f t="shared" si="215"/>
        <v>1.1387192705998943</v>
      </c>
      <c r="S223" s="52">
        <f t="shared" si="216"/>
        <v>1.1386657486666794</v>
      </c>
      <c r="T223" s="52">
        <f t="shared" si="212"/>
        <v>5.3521933214950579E-5</v>
      </c>
      <c r="U223" s="26"/>
      <c r="V223" s="6"/>
      <c r="W223" s="6"/>
      <c r="X223" s="6"/>
      <c r="Y223" s="6"/>
    </row>
    <row r="224" spans="1:25" s="4" customFormat="1" ht="15.75" customHeight="1" x14ac:dyDescent="0.25">
      <c r="A224" s="35">
        <v>221</v>
      </c>
      <c r="B224" s="35" t="s">
        <v>3</v>
      </c>
      <c r="C224" s="35"/>
      <c r="D224" s="35" t="s">
        <v>229</v>
      </c>
      <c r="E224" s="36">
        <v>656.90300000000002</v>
      </c>
      <c r="F224" s="37">
        <v>972588.29</v>
      </c>
      <c r="G224" s="38">
        <v>860518.32</v>
      </c>
      <c r="H224" s="41">
        <f t="shared" si="213"/>
        <v>112069.97000000009</v>
      </c>
      <c r="I224" s="42">
        <v>112069.97</v>
      </c>
      <c r="J224" s="43">
        <v>3670.3</v>
      </c>
      <c r="K224" s="66">
        <f t="shared" si="214"/>
        <v>1.4914834391375817E-2</v>
      </c>
      <c r="L224" s="24"/>
      <c r="M224" s="20">
        <f t="shared" si="191"/>
        <v>0</v>
      </c>
      <c r="N224" s="13">
        <v>578.66750000000002</v>
      </c>
      <c r="O224" s="15">
        <v>3670.3</v>
      </c>
      <c r="P224" s="72">
        <f t="shared" si="211"/>
        <v>1.3138515016937762E-2</v>
      </c>
      <c r="Q224" s="28">
        <f t="shared" si="192"/>
        <v>0</v>
      </c>
      <c r="R224" s="30">
        <f t="shared" si="215"/>
        <v>1.1351994020745937</v>
      </c>
      <c r="S224" s="30">
        <f t="shared" si="216"/>
        <v>1.1351994020745937</v>
      </c>
      <c r="T224" s="52">
        <f t="shared" si="212"/>
        <v>0</v>
      </c>
      <c r="U224" s="26"/>
      <c r="V224" s="6"/>
      <c r="W224" s="6"/>
      <c r="X224" s="6"/>
      <c r="Y224" s="6"/>
    </row>
    <row r="225" spans="1:25" s="4" customFormat="1" ht="15.75" customHeight="1" x14ac:dyDescent="0.25">
      <c r="A225" s="35">
        <v>222</v>
      </c>
      <c r="B225" s="35" t="s">
        <v>3</v>
      </c>
      <c r="C225" s="35"/>
      <c r="D225" s="35" t="s">
        <v>230</v>
      </c>
      <c r="E225" s="36">
        <v>628.22339999999997</v>
      </c>
      <c r="F225" s="37">
        <v>929769.71</v>
      </c>
      <c r="G225" s="38">
        <v>853340.7</v>
      </c>
      <c r="H225" s="41">
        <f>F225-G225</f>
        <v>76429.010000000009</v>
      </c>
      <c r="I225" s="42">
        <v>76429.02</v>
      </c>
      <c r="J225" s="38">
        <v>3698.8</v>
      </c>
      <c r="K225" s="66">
        <f>E225/12/J225</f>
        <v>1.4153766086298257E-2</v>
      </c>
      <c r="L225" s="24"/>
      <c r="M225" s="20">
        <f t="shared" si="191"/>
        <v>-9.9999999947613105E-3</v>
      </c>
      <c r="N225" s="13">
        <v>574.01649999999995</v>
      </c>
      <c r="O225" s="14">
        <v>3698.8</v>
      </c>
      <c r="P225" s="72">
        <f t="shared" si="211"/>
        <v>1.2932493871886377E-2</v>
      </c>
      <c r="Q225" s="28">
        <f t="shared" si="192"/>
        <v>0</v>
      </c>
      <c r="R225" s="4">
        <f>E225/N225</f>
        <v>1.0944343934364256</v>
      </c>
      <c r="S225" s="6">
        <f>K225/P225</f>
        <v>1.0944343934364256</v>
      </c>
      <c r="T225" s="52">
        <f t="shared" si="212"/>
        <v>0</v>
      </c>
      <c r="U225" s="6"/>
      <c r="V225" s="6"/>
      <c r="W225" s="6"/>
      <c r="X225" s="6"/>
      <c r="Y225" s="6"/>
    </row>
    <row r="226" spans="1:25" s="4" customFormat="1" ht="60" x14ac:dyDescent="0.25">
      <c r="A226" s="35">
        <v>223</v>
      </c>
      <c r="B226" s="35" t="s">
        <v>3</v>
      </c>
      <c r="C226" s="35"/>
      <c r="D226" s="35" t="s">
        <v>231</v>
      </c>
      <c r="E226" s="36">
        <v>1964.1758</v>
      </c>
      <c r="F226" s="37">
        <v>2906500.78</v>
      </c>
      <c r="G226" s="38">
        <v>2577055.09</v>
      </c>
      <c r="H226" s="41">
        <f t="shared" si="213"/>
        <v>329445.68999999994</v>
      </c>
      <c r="I226" s="42">
        <v>329445.69</v>
      </c>
      <c r="J226" s="43">
        <v>11161.6</v>
      </c>
      <c r="K226" s="66">
        <f>E226/J226/12</f>
        <v>1.4664682184155198E-2</v>
      </c>
      <c r="L226" s="24" t="s">
        <v>340</v>
      </c>
      <c r="M226" s="20">
        <f t="shared" si="191"/>
        <v>0</v>
      </c>
      <c r="N226" s="13">
        <v>1733.1755000000001</v>
      </c>
      <c r="O226" s="15">
        <v>11161.6</v>
      </c>
      <c r="P226" s="72">
        <f t="shared" si="211"/>
        <v>1.2940016813599006E-2</v>
      </c>
      <c r="Q226" s="28">
        <f t="shared" si="192"/>
        <v>0</v>
      </c>
      <c r="R226" s="30">
        <f>E226/N226</f>
        <v>1.1332815401556275</v>
      </c>
      <c r="S226" s="30">
        <f>K226/P226</f>
        <v>1.1332815401556275</v>
      </c>
      <c r="T226" s="52">
        <f t="shared" si="212"/>
        <v>0</v>
      </c>
      <c r="U226" s="26"/>
      <c r="V226" s="6"/>
      <c r="W226" s="6"/>
      <c r="X226" s="6"/>
      <c r="Y226" s="6"/>
    </row>
    <row r="227" spans="1:25" s="4" customFormat="1" ht="15.75" customHeight="1" x14ac:dyDescent="0.25">
      <c r="A227" s="35">
        <v>224</v>
      </c>
      <c r="B227" s="35" t="s">
        <v>3</v>
      </c>
      <c r="C227" s="35"/>
      <c r="D227" s="35" t="s">
        <v>232</v>
      </c>
      <c r="E227" s="36">
        <v>1387.0504000000001</v>
      </c>
      <c r="F227" s="37">
        <v>2054245.35</v>
      </c>
      <c r="G227" s="38">
        <v>1717851.26</v>
      </c>
      <c r="H227" s="41">
        <f t="shared" si="213"/>
        <v>336394.09000000008</v>
      </c>
      <c r="I227" s="42">
        <v>336394.09</v>
      </c>
      <c r="J227" s="43">
        <v>8475.1</v>
      </c>
      <c r="K227" s="66">
        <f t="shared" ref="K227:K229" si="217">E227/J227/12</f>
        <v>1.3638486074893904E-2</v>
      </c>
      <c r="L227" s="20"/>
      <c r="M227" s="20">
        <f t="shared" si="191"/>
        <v>0</v>
      </c>
      <c r="N227" s="13">
        <v>1155.0758000000001</v>
      </c>
      <c r="O227" s="15">
        <v>8475.1</v>
      </c>
      <c r="P227" s="72">
        <f t="shared" si="211"/>
        <v>1.1357543470480192E-2</v>
      </c>
      <c r="Q227" s="28">
        <f t="shared" si="192"/>
        <v>0</v>
      </c>
      <c r="R227" s="30">
        <f t="shared" ref="R227:R229" si="218">E227/N227</f>
        <v>1.2008306294703777</v>
      </c>
      <c r="S227" s="30">
        <f t="shared" ref="S227:S229" si="219">K227/P227</f>
        <v>1.2008306294703774</v>
      </c>
      <c r="T227" s="52">
        <f t="shared" si="212"/>
        <v>0</v>
      </c>
      <c r="U227" s="26"/>
      <c r="V227" s="6"/>
      <c r="W227" s="6"/>
      <c r="X227" s="6"/>
      <c r="Y227" s="6"/>
    </row>
    <row r="228" spans="1:25" s="4" customFormat="1" ht="15.75" customHeight="1" x14ac:dyDescent="0.25">
      <c r="A228" s="35">
        <v>225</v>
      </c>
      <c r="B228" s="35" t="s">
        <v>3</v>
      </c>
      <c r="C228" s="35"/>
      <c r="D228" s="35" t="s">
        <v>233</v>
      </c>
      <c r="E228" s="36">
        <v>1352.0059000000001</v>
      </c>
      <c r="F228" s="37">
        <v>2001578.5</v>
      </c>
      <c r="G228" s="38">
        <v>1711709.75</v>
      </c>
      <c r="H228" s="41">
        <f t="shared" si="213"/>
        <v>289868.75</v>
      </c>
      <c r="I228" s="42">
        <v>289868.75</v>
      </c>
      <c r="J228" s="43">
        <v>8356.51</v>
      </c>
      <c r="K228" s="66">
        <f t="shared" si="217"/>
        <v>1.3482561300511021E-2</v>
      </c>
      <c r="L228" s="20"/>
      <c r="M228" s="20">
        <f t="shared" si="191"/>
        <v>0</v>
      </c>
      <c r="N228" s="13">
        <v>1151.6323</v>
      </c>
      <c r="O228" s="15">
        <v>8356.51</v>
      </c>
      <c r="P228" s="72">
        <f t="shared" si="211"/>
        <v>1.1484382635015495E-2</v>
      </c>
      <c r="Q228" s="28">
        <f t="shared" si="192"/>
        <v>0</v>
      </c>
      <c r="R228" s="30">
        <f t="shared" si="218"/>
        <v>1.1739909517994591</v>
      </c>
      <c r="S228" s="30">
        <f t="shared" si="219"/>
        <v>1.1739909517994591</v>
      </c>
      <c r="T228" s="52">
        <f t="shared" si="212"/>
        <v>0</v>
      </c>
      <c r="U228" s="26"/>
      <c r="V228" s="6"/>
      <c r="W228" s="6"/>
      <c r="X228" s="6"/>
      <c r="Y228" s="6"/>
    </row>
    <row r="229" spans="1:25" s="4" customFormat="1" ht="15.75" customHeight="1" x14ac:dyDescent="0.25">
      <c r="A229" s="35">
        <v>226</v>
      </c>
      <c r="B229" s="35" t="s">
        <v>3</v>
      </c>
      <c r="C229" s="35"/>
      <c r="D229" s="35" t="s">
        <v>234</v>
      </c>
      <c r="E229" s="36">
        <v>670.3202</v>
      </c>
      <c r="F229" s="37">
        <v>992389.05</v>
      </c>
      <c r="G229" s="38">
        <v>913289.7</v>
      </c>
      <c r="H229" s="41">
        <f t="shared" si="213"/>
        <v>79099.350000000093</v>
      </c>
      <c r="I229" s="37">
        <v>79099.350000000006</v>
      </c>
      <c r="J229" s="43">
        <v>3669.2</v>
      </c>
      <c r="K229" s="66">
        <f t="shared" si="217"/>
        <v>1.5224031578182348E-2</v>
      </c>
      <c r="L229" s="20"/>
      <c r="M229" s="20">
        <f t="shared" si="191"/>
        <v>0</v>
      </c>
      <c r="N229" s="13">
        <v>614.15449999999998</v>
      </c>
      <c r="O229" s="15">
        <v>3669.2</v>
      </c>
      <c r="P229" s="72">
        <f t="shared" si="211"/>
        <v>1.3948419728187798E-2</v>
      </c>
      <c r="Q229" s="28">
        <f t="shared" si="192"/>
        <v>0</v>
      </c>
      <c r="R229" s="52">
        <f t="shared" si="218"/>
        <v>1.0914520694711185</v>
      </c>
      <c r="S229" s="52">
        <f t="shared" si="219"/>
        <v>1.0914520694711185</v>
      </c>
      <c r="T229" s="52">
        <f t="shared" si="212"/>
        <v>0</v>
      </c>
      <c r="U229" s="26"/>
      <c r="V229" s="6"/>
      <c r="W229" s="6"/>
      <c r="X229" s="6"/>
      <c r="Y229" s="6"/>
    </row>
    <row r="230" spans="1:25" s="4" customFormat="1" ht="15.75" customHeight="1" x14ac:dyDescent="0.25">
      <c r="A230" s="35">
        <v>227</v>
      </c>
      <c r="B230" s="35" t="s">
        <v>3</v>
      </c>
      <c r="C230" s="35" t="s">
        <v>16</v>
      </c>
      <c r="D230" s="35" t="s">
        <v>235</v>
      </c>
      <c r="E230" s="36">
        <v>629.06759999999997</v>
      </c>
      <c r="F230" s="38">
        <v>931281.61</v>
      </c>
      <c r="G230" s="38">
        <v>822080.74</v>
      </c>
      <c r="H230" s="41">
        <f>F230-G230</f>
        <v>109200.87</v>
      </c>
      <c r="I230" s="42">
        <v>109200.87</v>
      </c>
      <c r="J230" s="38">
        <v>3736.7</v>
      </c>
      <c r="K230" s="66">
        <f>E230/12/J230</f>
        <v>1.4029036315465518E-2</v>
      </c>
      <c r="L230" s="18"/>
      <c r="M230" s="20">
        <f t="shared" si="191"/>
        <v>0</v>
      </c>
      <c r="N230" s="13">
        <v>552.81669999999997</v>
      </c>
      <c r="O230" s="14">
        <v>3736.7</v>
      </c>
      <c r="P230" s="72">
        <f t="shared" si="211"/>
        <v>1.2328540780189294E-2</v>
      </c>
      <c r="Q230" s="28">
        <f t="shared" si="192"/>
        <v>0</v>
      </c>
      <c r="R230" s="33">
        <f>E230/N230</f>
        <v>1.1379316145840022</v>
      </c>
      <c r="S230" s="34">
        <f>K230/P230</f>
        <v>1.1379316145840022</v>
      </c>
      <c r="T230" s="52">
        <f t="shared" si="212"/>
        <v>0</v>
      </c>
    </row>
    <row r="231" spans="1:25" s="4" customFormat="1" ht="15.75" customHeight="1" x14ac:dyDescent="0.25">
      <c r="A231" s="35">
        <v>228</v>
      </c>
      <c r="B231" s="35" t="s">
        <v>3</v>
      </c>
      <c r="C231" s="35"/>
      <c r="D231" s="35" t="s">
        <v>236</v>
      </c>
      <c r="E231" s="36">
        <v>630.83630000000005</v>
      </c>
      <c r="F231" s="37">
        <v>934048.45</v>
      </c>
      <c r="G231" s="38">
        <v>811018.55</v>
      </c>
      <c r="H231" s="41">
        <f t="shared" ref="H231:H241" si="220">F231-G231</f>
        <v>123029.89999999991</v>
      </c>
      <c r="I231" s="42">
        <v>123029.9</v>
      </c>
      <c r="J231" s="43">
        <v>3668.7</v>
      </c>
      <c r="K231" s="66">
        <f t="shared" ref="K231:K233" si="221">E231/J231/12</f>
        <v>1.4329242420112485E-2</v>
      </c>
      <c r="L231" s="20"/>
      <c r="M231" s="20">
        <f t="shared" si="191"/>
        <v>0</v>
      </c>
      <c r="N231" s="13">
        <v>545.41020000000003</v>
      </c>
      <c r="O231" s="15">
        <v>3668.5</v>
      </c>
      <c r="P231" s="72">
        <f t="shared" si="211"/>
        <v>1.2389491617827451E-2</v>
      </c>
      <c r="Q231" s="28">
        <f t="shared" si="192"/>
        <v>0.1999999999998181</v>
      </c>
      <c r="R231" s="52">
        <f t="shared" ref="R231:R233" si="222">E231/N231</f>
        <v>1.1566272504621293</v>
      </c>
      <c r="S231" s="52">
        <f t="shared" ref="S231:S233" si="223">K231/P231</f>
        <v>1.1565641966692075</v>
      </c>
      <c r="T231" s="52">
        <f t="shared" si="212"/>
        <v>6.3053792921818896E-5</v>
      </c>
      <c r="U231" s="26"/>
      <c r="V231" s="6"/>
      <c r="W231" s="6"/>
      <c r="X231" s="6"/>
      <c r="Y231" s="6"/>
    </row>
    <row r="232" spans="1:25" s="4" customFormat="1" ht="15.75" customHeight="1" x14ac:dyDescent="0.25">
      <c r="A232" s="35">
        <v>229</v>
      </c>
      <c r="B232" s="35" t="s">
        <v>3</v>
      </c>
      <c r="C232" s="35"/>
      <c r="D232" s="35" t="s">
        <v>237</v>
      </c>
      <c r="E232" s="36">
        <v>2338.6516000000001</v>
      </c>
      <c r="F232" s="37">
        <v>3460228.55</v>
      </c>
      <c r="G232" s="38">
        <v>3086102.22</v>
      </c>
      <c r="H232" s="41">
        <f t="shared" si="220"/>
        <v>374126.32999999961</v>
      </c>
      <c r="I232" s="42">
        <v>374126.33</v>
      </c>
      <c r="J232" s="43">
        <v>14962</v>
      </c>
      <c r="K232" s="66">
        <f t="shared" si="221"/>
        <v>1.302550683954908E-2</v>
      </c>
      <c r="L232" s="20"/>
      <c r="M232" s="20">
        <f t="shared" si="191"/>
        <v>0</v>
      </c>
      <c r="N232" s="13">
        <v>2075.1676000000002</v>
      </c>
      <c r="O232" s="15">
        <v>14962</v>
      </c>
      <c r="P232" s="72">
        <f t="shared" si="211"/>
        <v>1.1557989128013191E-2</v>
      </c>
      <c r="Q232" s="28">
        <f t="shared" si="192"/>
        <v>0</v>
      </c>
      <c r="R232" s="52">
        <f t="shared" si="222"/>
        <v>1.1269699854604514</v>
      </c>
      <c r="S232" s="52">
        <f t="shared" si="223"/>
        <v>1.1269699854604514</v>
      </c>
      <c r="T232" s="52">
        <f t="shared" si="212"/>
        <v>0</v>
      </c>
      <c r="U232" s="26"/>
      <c r="V232" s="6"/>
      <c r="W232" s="6"/>
      <c r="X232" s="6"/>
      <c r="Y232" s="6"/>
    </row>
    <row r="233" spans="1:25" s="4" customFormat="1" ht="15.75" customHeight="1" x14ac:dyDescent="0.25">
      <c r="A233" s="35">
        <v>230</v>
      </c>
      <c r="B233" s="35" t="s">
        <v>3</v>
      </c>
      <c r="C233" s="35"/>
      <c r="D233" s="35" t="s">
        <v>238</v>
      </c>
      <c r="E233" s="36">
        <v>933.13109999999995</v>
      </c>
      <c r="F233" s="37">
        <v>1381177.64</v>
      </c>
      <c r="G233" s="38">
        <v>1273770.47</v>
      </c>
      <c r="H233" s="41">
        <f t="shared" si="220"/>
        <v>107407.16999999993</v>
      </c>
      <c r="I233" s="42">
        <v>107407.17</v>
      </c>
      <c r="J233" s="43">
        <v>5154.3999999999996</v>
      </c>
      <c r="K233" s="66">
        <f t="shared" si="221"/>
        <v>1.5086319455222721E-2</v>
      </c>
      <c r="L233" s="20"/>
      <c r="M233" s="20">
        <f t="shared" si="191"/>
        <v>0</v>
      </c>
      <c r="N233" s="13">
        <v>856.61760000000004</v>
      </c>
      <c r="O233" s="15">
        <v>5154.3999999999996</v>
      </c>
      <c r="P233" s="72">
        <f t="shared" si="211"/>
        <v>1.3849293807232656E-2</v>
      </c>
      <c r="Q233" s="28">
        <f t="shared" si="192"/>
        <v>0</v>
      </c>
      <c r="R233" s="30">
        <f t="shared" si="222"/>
        <v>1.0893204855935716</v>
      </c>
      <c r="S233" s="30">
        <f t="shared" si="223"/>
        <v>1.0893204855935716</v>
      </c>
      <c r="T233" s="52">
        <f t="shared" si="212"/>
        <v>0</v>
      </c>
      <c r="U233" s="26"/>
      <c r="V233" s="6"/>
      <c r="W233" s="6"/>
      <c r="X233" s="6"/>
      <c r="Y233" s="6"/>
    </row>
    <row r="234" spans="1:25" s="4" customFormat="1" ht="15.75" customHeight="1" x14ac:dyDescent="0.25">
      <c r="A234" s="35">
        <v>231</v>
      </c>
      <c r="B234" s="35" t="s">
        <v>3</v>
      </c>
      <c r="C234" s="35" t="s">
        <v>16</v>
      </c>
      <c r="D234" s="35" t="s">
        <v>239</v>
      </c>
      <c r="E234" s="36">
        <v>1054.1278</v>
      </c>
      <c r="F234" s="38">
        <v>1560767.48</v>
      </c>
      <c r="G234" s="38">
        <v>1276324.68</v>
      </c>
      <c r="H234" s="41">
        <f t="shared" si="220"/>
        <v>284442.80000000005</v>
      </c>
      <c r="I234" s="42">
        <v>284442.8</v>
      </c>
      <c r="J234" s="38">
        <v>5456.1</v>
      </c>
      <c r="K234" s="66">
        <f>E234/12/J234</f>
        <v>1.6100141737382622E-2</v>
      </c>
      <c r="L234" s="18"/>
      <c r="M234" s="20">
        <f t="shared" si="191"/>
        <v>0</v>
      </c>
      <c r="N234" s="60">
        <v>858.15419999999995</v>
      </c>
      <c r="O234" s="58">
        <v>5456.2</v>
      </c>
      <c r="P234" s="65">
        <f>N234/O234/12</f>
        <v>1.3106713463582713E-2</v>
      </c>
      <c r="Q234" s="28">
        <f t="shared" si="192"/>
        <v>-9.9999999999454303E-2</v>
      </c>
      <c r="R234" s="53">
        <f>N234/E234</f>
        <v>0.81408933527794258</v>
      </c>
      <c r="S234" s="53">
        <f>P234/K234</f>
        <v>0.81407441483266429</v>
      </c>
      <c r="T234" s="53">
        <f>R234-S234</f>
        <v>1.4920445278288064E-5</v>
      </c>
    </row>
    <row r="235" spans="1:25" s="4" customFormat="1" ht="15.75" customHeight="1" x14ac:dyDescent="0.25">
      <c r="A235" s="35">
        <v>232</v>
      </c>
      <c r="B235" s="35" t="s">
        <v>3</v>
      </c>
      <c r="C235" s="35" t="s">
        <v>16</v>
      </c>
      <c r="D235" s="35" t="s">
        <v>240</v>
      </c>
      <c r="E235" s="36">
        <v>1101.4988000000001</v>
      </c>
      <c r="F235" s="38">
        <v>1630484.33</v>
      </c>
      <c r="G235" s="38">
        <v>1260521.3999999999</v>
      </c>
      <c r="H235" s="41">
        <f t="shared" si="220"/>
        <v>369962.93000000017</v>
      </c>
      <c r="I235" s="42">
        <v>369962.93</v>
      </c>
      <c r="J235" s="38">
        <v>4663.1000000000004</v>
      </c>
      <c r="K235" s="66">
        <f>E235/12/J235</f>
        <v>1.9684666137690949E-2</v>
      </c>
      <c r="L235" s="18"/>
      <c r="M235" s="20">
        <f t="shared" si="191"/>
        <v>0</v>
      </c>
      <c r="N235" s="13">
        <v>847.9529</v>
      </c>
      <c r="O235" s="14">
        <v>4663.1000000000004</v>
      </c>
      <c r="P235" s="72">
        <f t="shared" ref="P235:P236" si="224">N235/12/O235</f>
        <v>1.5153597749708704E-2</v>
      </c>
      <c r="Q235" s="28">
        <f t="shared" si="192"/>
        <v>0</v>
      </c>
      <c r="R235" s="4">
        <f>E235/N235</f>
        <v>1.2990094143200643</v>
      </c>
      <c r="S235" s="6">
        <f>K235/P235</f>
        <v>1.2990094143200643</v>
      </c>
      <c r="T235" s="52">
        <f t="shared" ref="T235:T238" si="225">R235-S235</f>
        <v>0</v>
      </c>
    </row>
    <row r="236" spans="1:25" s="4" customFormat="1" ht="15.75" customHeight="1" x14ac:dyDescent="0.25">
      <c r="A236" s="35">
        <v>233</v>
      </c>
      <c r="B236" s="35" t="s">
        <v>3</v>
      </c>
      <c r="C236" s="35" t="s">
        <v>16</v>
      </c>
      <c r="D236" s="35" t="s">
        <v>241</v>
      </c>
      <c r="E236" s="36">
        <v>1030.2629999999999</v>
      </c>
      <c r="F236" s="38">
        <v>1524876.49</v>
      </c>
      <c r="G236" s="38">
        <v>1456148.26</v>
      </c>
      <c r="H236" s="41">
        <f t="shared" si="220"/>
        <v>68728.229999999981</v>
      </c>
      <c r="I236" s="42">
        <v>68728.23</v>
      </c>
      <c r="J236" s="38">
        <v>5031.6000000000004</v>
      </c>
      <c r="K236" s="66">
        <f t="shared" ref="K236:K238" si="226">E236/12/J236</f>
        <v>1.7063210509579457E-2</v>
      </c>
      <c r="L236" s="18"/>
      <c r="M236" s="20">
        <f t="shared" si="191"/>
        <v>0</v>
      </c>
      <c r="N236" s="13">
        <v>979.16800000000001</v>
      </c>
      <c r="O236" s="14">
        <v>5031.3999999999996</v>
      </c>
      <c r="P236" s="72">
        <f t="shared" si="224"/>
        <v>1.6217620012985122E-2</v>
      </c>
      <c r="Q236" s="28">
        <f t="shared" si="192"/>
        <v>0.2000000000007276</v>
      </c>
      <c r="R236" s="33">
        <f t="shared" ref="R236" si="227">E236/N236</f>
        <v>1.0521820566031568</v>
      </c>
      <c r="S236" s="34">
        <f t="shared" ref="S236" si="228">K236/P236</f>
        <v>1.0521402336420071</v>
      </c>
      <c r="T236" s="52">
        <f t="shared" si="225"/>
        <v>4.1822961149629023E-5</v>
      </c>
    </row>
    <row r="237" spans="1:25" s="4" customFormat="1" ht="15.75" customHeight="1" x14ac:dyDescent="0.25">
      <c r="A237" s="35">
        <v>234</v>
      </c>
      <c r="B237" s="35" t="s">
        <v>3</v>
      </c>
      <c r="C237" s="35" t="s">
        <v>16</v>
      </c>
      <c r="D237" s="35" t="s">
        <v>242</v>
      </c>
      <c r="E237" s="36">
        <v>2153.1259</v>
      </c>
      <c r="F237" s="38">
        <v>3187678.23</v>
      </c>
      <c r="G237" s="38">
        <v>2649039.54</v>
      </c>
      <c r="H237" s="41">
        <f t="shared" si="220"/>
        <v>538638.68999999994</v>
      </c>
      <c r="I237" s="42">
        <v>538638.68999999994</v>
      </c>
      <c r="J237" s="38">
        <v>12199.3</v>
      </c>
      <c r="K237" s="66">
        <f t="shared" si="226"/>
        <v>1.4707988026635407E-2</v>
      </c>
      <c r="L237" s="18"/>
      <c r="M237" s="20">
        <f t="shared" si="191"/>
        <v>0</v>
      </c>
      <c r="N237" s="60">
        <v>1781.8016</v>
      </c>
      <c r="O237" s="58">
        <v>12199.3</v>
      </c>
      <c r="P237" s="72">
        <f t="shared" ref="P237:P241" si="229">N237/O237/12</f>
        <v>1.2171474319564784E-2</v>
      </c>
      <c r="Q237" s="28">
        <f t="shared" si="192"/>
        <v>0</v>
      </c>
      <c r="R237" s="53">
        <f t="shared" ref="R237:R238" si="230">N237/E237</f>
        <v>0.82754176149197778</v>
      </c>
      <c r="S237" s="53">
        <f t="shared" ref="S237:S241" si="231">P237/K237</f>
        <v>0.82754176149197789</v>
      </c>
      <c r="T237" s="31">
        <f t="shared" si="225"/>
        <v>0</v>
      </c>
    </row>
    <row r="238" spans="1:25" s="4" customFormat="1" ht="15.75" customHeight="1" x14ac:dyDescent="0.25">
      <c r="A238" s="35">
        <v>235</v>
      </c>
      <c r="B238" s="35" t="s">
        <v>3</v>
      </c>
      <c r="C238" s="35" t="s">
        <v>16</v>
      </c>
      <c r="D238" s="35" t="s">
        <v>243</v>
      </c>
      <c r="E238" s="36">
        <v>413.8845</v>
      </c>
      <c r="F238" s="38">
        <v>612467.86</v>
      </c>
      <c r="G238" s="38">
        <v>555258.6</v>
      </c>
      <c r="H238" s="41">
        <f t="shared" si="220"/>
        <v>57209.260000000009</v>
      </c>
      <c r="I238" s="42">
        <v>57209.26</v>
      </c>
      <c r="J238" s="38">
        <v>2127.1</v>
      </c>
      <c r="K238" s="66">
        <f t="shared" si="226"/>
        <v>1.6214740726811151E-2</v>
      </c>
      <c r="L238" s="18"/>
      <c r="M238" s="20">
        <f t="shared" si="191"/>
        <v>0</v>
      </c>
      <c r="N238" s="58">
        <v>373.40750000000003</v>
      </c>
      <c r="O238" s="58">
        <v>2127.1</v>
      </c>
      <c r="P238" s="72">
        <f t="shared" si="229"/>
        <v>1.4628974503627788E-2</v>
      </c>
      <c r="Q238" s="28">
        <f t="shared" si="192"/>
        <v>0</v>
      </c>
      <c r="R238" s="53">
        <f t="shared" si="230"/>
        <v>0.90220218442584832</v>
      </c>
      <c r="S238" s="53">
        <f t="shared" si="231"/>
        <v>0.90220218442584832</v>
      </c>
      <c r="T238" s="31">
        <f t="shared" si="225"/>
        <v>0</v>
      </c>
    </row>
    <row r="239" spans="1:25" s="4" customFormat="1" ht="15.75" customHeight="1" x14ac:dyDescent="0.25">
      <c r="A239" s="35">
        <v>236</v>
      </c>
      <c r="B239" s="35" t="s">
        <v>3</v>
      </c>
      <c r="C239" s="35" t="s">
        <v>16</v>
      </c>
      <c r="D239" s="35" t="s">
        <v>244</v>
      </c>
      <c r="E239" s="36">
        <v>350.44009999999997</v>
      </c>
      <c r="F239" s="38">
        <v>518245.68</v>
      </c>
      <c r="G239" s="38">
        <v>380668.8</v>
      </c>
      <c r="H239" s="41">
        <f t="shared" si="220"/>
        <v>137576.88</v>
      </c>
      <c r="I239" s="37">
        <v>137576.88</v>
      </c>
      <c r="J239" s="38">
        <v>1538.2</v>
      </c>
      <c r="K239" s="66">
        <f>E239/12/J239</f>
        <v>1.8985399601265544E-2</v>
      </c>
      <c r="L239" s="18"/>
      <c r="M239" s="20">
        <f t="shared" si="191"/>
        <v>0</v>
      </c>
      <c r="N239" s="60">
        <v>259.9538</v>
      </c>
      <c r="O239" s="58">
        <v>1538.5</v>
      </c>
      <c r="P239" s="65">
        <f t="shared" si="229"/>
        <v>1.4080478821362799E-2</v>
      </c>
      <c r="Q239" s="28">
        <f t="shared" si="192"/>
        <v>-0.29999999999995453</v>
      </c>
      <c r="R239" s="53">
        <f t="shared" ref="R239:R241" si="232">N239/E239</f>
        <v>0.74179239190948754</v>
      </c>
      <c r="S239" s="53">
        <f t="shared" si="231"/>
        <v>0.7416477460092129</v>
      </c>
      <c r="T239" s="53">
        <f t="shared" ref="T239:T245" si="233">R239-S239</f>
        <v>1.4464590027463142E-4</v>
      </c>
    </row>
    <row r="240" spans="1:25" s="4" customFormat="1" ht="15.75" customHeight="1" x14ac:dyDescent="0.25">
      <c r="A240" s="35">
        <v>237</v>
      </c>
      <c r="B240" s="35" t="s">
        <v>3</v>
      </c>
      <c r="C240" s="35" t="s">
        <v>16</v>
      </c>
      <c r="D240" s="35" t="s">
        <v>245</v>
      </c>
      <c r="E240" s="36">
        <v>547.92190000000005</v>
      </c>
      <c r="F240" s="38">
        <v>811049.37</v>
      </c>
      <c r="G240" s="38">
        <v>618434.72</v>
      </c>
      <c r="H240" s="41">
        <f t="shared" si="220"/>
        <v>192614.65000000002</v>
      </c>
      <c r="I240" s="42">
        <v>194554.37</v>
      </c>
      <c r="J240" s="38">
        <v>2323.0700000000002</v>
      </c>
      <c r="K240" s="66">
        <f>E240/12/J240</f>
        <v>1.9655093618932418E-2</v>
      </c>
      <c r="L240" s="18"/>
      <c r="M240" s="20">
        <f t="shared" si="191"/>
        <v>-1939.7199999999721</v>
      </c>
      <c r="N240" s="60">
        <v>415.83620000000002</v>
      </c>
      <c r="O240" s="58">
        <v>2323.0700000000002</v>
      </c>
      <c r="P240" s="72">
        <f t="shared" si="229"/>
        <v>1.4916905933384128E-2</v>
      </c>
      <c r="Q240" s="28">
        <f t="shared" si="192"/>
        <v>0</v>
      </c>
      <c r="R240" s="53">
        <f t="shared" si="232"/>
        <v>0.75893334433246784</v>
      </c>
      <c r="S240" s="53">
        <f t="shared" si="231"/>
        <v>0.75893334433246784</v>
      </c>
      <c r="T240" s="31">
        <f t="shared" si="233"/>
        <v>0</v>
      </c>
    </row>
    <row r="241" spans="1:25" s="4" customFormat="1" ht="15.75" customHeight="1" x14ac:dyDescent="0.25">
      <c r="A241" s="35">
        <v>238</v>
      </c>
      <c r="B241" s="35" t="s">
        <v>3</v>
      </c>
      <c r="C241" s="35" t="s">
        <v>16</v>
      </c>
      <c r="D241" s="35" t="s">
        <v>246</v>
      </c>
      <c r="E241" s="36">
        <v>662.53599999999994</v>
      </c>
      <c r="F241" s="38">
        <v>981100.27</v>
      </c>
      <c r="G241" s="38">
        <v>803612.7</v>
      </c>
      <c r="H241" s="41">
        <f t="shared" si="220"/>
        <v>177487.57000000007</v>
      </c>
      <c r="I241" s="42">
        <v>177487.57</v>
      </c>
      <c r="J241" s="38">
        <v>3823.3</v>
      </c>
      <c r="K241" s="66">
        <f>E241/12/J241</f>
        <v>1.444075362470466E-2</v>
      </c>
      <c r="L241" s="18"/>
      <c r="M241" s="20">
        <f t="shared" si="191"/>
        <v>0</v>
      </c>
      <c r="N241" s="13">
        <v>540.62469999999996</v>
      </c>
      <c r="O241" s="14">
        <v>3823.3</v>
      </c>
      <c r="P241" s="27">
        <f t="shared" si="229"/>
        <v>1.1783553038823355E-2</v>
      </c>
      <c r="Q241" s="28">
        <f t="shared" si="192"/>
        <v>0</v>
      </c>
      <c r="R241" s="4">
        <f t="shared" si="232"/>
        <v>0.81599294227030683</v>
      </c>
      <c r="S241" s="4">
        <f t="shared" si="231"/>
        <v>0.81599294227030694</v>
      </c>
      <c r="T241" s="4">
        <f t="shared" si="233"/>
        <v>0</v>
      </c>
    </row>
    <row r="242" spans="1:25" s="4" customFormat="1" ht="15.75" customHeight="1" x14ac:dyDescent="0.25">
      <c r="A242" s="35">
        <v>239</v>
      </c>
      <c r="B242" s="35" t="s">
        <v>3</v>
      </c>
      <c r="C242" s="35"/>
      <c r="D242" s="35" t="s">
        <v>247</v>
      </c>
      <c r="E242" s="36">
        <v>1157.5733</v>
      </c>
      <c r="F242" s="37">
        <v>1712695.66</v>
      </c>
      <c r="G242" s="38">
        <v>1547320.49</v>
      </c>
      <c r="H242" s="41">
        <f t="shared" ref="H242:H245" si="234">F242-G242</f>
        <v>165375.16999999993</v>
      </c>
      <c r="I242" s="42">
        <v>165375.17000000001</v>
      </c>
      <c r="J242" s="43">
        <v>7514.7</v>
      </c>
      <c r="K242" s="66">
        <f>E242/J242/12</f>
        <v>1.2836765495184992E-2</v>
      </c>
      <c r="L242" s="20"/>
      <c r="M242" s="20">
        <f t="shared" si="191"/>
        <v>0</v>
      </c>
      <c r="N242" s="13">
        <v>1040.3628000000001</v>
      </c>
      <c r="O242" s="15">
        <v>7514.7</v>
      </c>
      <c r="P242" s="72">
        <f t="shared" ref="P242:P245" si="235">N242/12/O242</f>
        <v>1.1536974197240079E-2</v>
      </c>
      <c r="Q242" s="28">
        <f t="shared" si="192"/>
        <v>0</v>
      </c>
      <c r="R242" s="52">
        <f>E242/N242</f>
        <v>1.1126631017564257</v>
      </c>
      <c r="S242" s="52">
        <f>K242/P242</f>
        <v>1.1126631017564255</v>
      </c>
      <c r="T242" s="52">
        <f t="shared" si="233"/>
        <v>0</v>
      </c>
      <c r="U242" s="26"/>
      <c r="V242" s="6"/>
      <c r="W242" s="6"/>
      <c r="X242" s="6"/>
      <c r="Y242" s="6"/>
    </row>
    <row r="243" spans="1:25" s="4" customFormat="1" ht="15.75" customHeight="1" x14ac:dyDescent="0.25">
      <c r="A243" s="35">
        <v>240</v>
      </c>
      <c r="B243" s="35" t="s">
        <v>3</v>
      </c>
      <c r="C243" s="35"/>
      <c r="D243" s="35" t="s">
        <v>248</v>
      </c>
      <c r="E243" s="36">
        <v>1258.1532999999999</v>
      </c>
      <c r="F243" s="37">
        <v>1861551.14</v>
      </c>
      <c r="G243" s="38">
        <v>1665191.94</v>
      </c>
      <c r="H243" s="41">
        <f>F243-G243</f>
        <v>196359.19999999995</v>
      </c>
      <c r="I243" s="42">
        <v>195390</v>
      </c>
      <c r="J243" s="43">
        <v>7520.2</v>
      </c>
      <c r="K243" s="66">
        <f>E243/12/J243</f>
        <v>1.3941930844037836E-2</v>
      </c>
      <c r="L243" s="17"/>
      <c r="M243" s="20">
        <f t="shared" si="191"/>
        <v>969.19999999995343</v>
      </c>
      <c r="N243" s="13">
        <v>1119.5962999999999</v>
      </c>
      <c r="O243" s="15">
        <v>7520.2</v>
      </c>
      <c r="P243" s="72">
        <f t="shared" si="235"/>
        <v>1.2406543930569221E-2</v>
      </c>
      <c r="Q243" s="28">
        <f t="shared" si="192"/>
        <v>0</v>
      </c>
      <c r="R243" s="4">
        <f>E243/N243</f>
        <v>1.1237562146284334</v>
      </c>
      <c r="S243" s="6">
        <f>K243/P243</f>
        <v>1.1237562146284337</v>
      </c>
      <c r="T243" s="52">
        <f t="shared" si="233"/>
        <v>0</v>
      </c>
      <c r="U243" s="6"/>
      <c r="V243" s="6"/>
      <c r="W243" s="6"/>
      <c r="X243" s="6"/>
      <c r="Y243" s="6"/>
    </row>
    <row r="244" spans="1:25" s="4" customFormat="1" ht="15.75" customHeight="1" x14ac:dyDescent="0.25">
      <c r="A244" s="35">
        <v>241</v>
      </c>
      <c r="B244" s="35" t="s">
        <v>3</v>
      </c>
      <c r="C244" s="35"/>
      <c r="D244" s="35" t="s">
        <v>249</v>
      </c>
      <c r="E244" s="36">
        <v>789.28279999999995</v>
      </c>
      <c r="F244" s="37">
        <v>1168006.81</v>
      </c>
      <c r="G244" s="38">
        <v>1127424.55</v>
      </c>
      <c r="H244" s="41">
        <f t="shared" si="234"/>
        <v>40582.260000000009</v>
      </c>
      <c r="I244" s="42">
        <v>40582.26</v>
      </c>
      <c r="J244" s="43">
        <v>3914.9</v>
      </c>
      <c r="K244" s="66">
        <f t="shared" ref="K244:K245" si="236">E244/J244/12</f>
        <v>1.6800829310242064E-2</v>
      </c>
      <c r="L244" s="20"/>
      <c r="M244" s="20">
        <f t="shared" si="191"/>
        <v>0</v>
      </c>
      <c r="N244" s="13">
        <v>758.1807</v>
      </c>
      <c r="O244" s="15">
        <v>3914.9</v>
      </c>
      <c r="P244" s="72">
        <f t="shared" si="235"/>
        <v>1.613878387698281E-2</v>
      </c>
      <c r="Q244" s="28">
        <f t="shared" si="192"/>
        <v>0</v>
      </c>
      <c r="R244" s="52">
        <f t="shared" ref="R244:R245" si="237">E244/N244</f>
        <v>1.0410220149365448</v>
      </c>
      <c r="S244" s="52">
        <f t="shared" ref="S244:S245" si="238">K244/P244</f>
        <v>1.0410220149365446</v>
      </c>
      <c r="T244" s="52">
        <f t="shared" si="233"/>
        <v>0</v>
      </c>
      <c r="U244" s="26"/>
      <c r="V244" s="6"/>
      <c r="W244" s="6"/>
      <c r="X244" s="6"/>
      <c r="Y244" s="6"/>
    </row>
    <row r="245" spans="1:25" s="4" customFormat="1" ht="15.75" customHeight="1" x14ac:dyDescent="0.25">
      <c r="A245" s="35">
        <v>242</v>
      </c>
      <c r="B245" s="35" t="s">
        <v>3</v>
      </c>
      <c r="C245" s="35"/>
      <c r="D245" s="35" t="s">
        <v>250</v>
      </c>
      <c r="E245" s="36">
        <v>1789.1766</v>
      </c>
      <c r="F245" s="37">
        <v>2647383.13</v>
      </c>
      <c r="G245" s="38">
        <v>2386395.89</v>
      </c>
      <c r="H245" s="41">
        <f t="shared" si="234"/>
        <v>260987.23999999976</v>
      </c>
      <c r="I245" s="42">
        <v>260987.24</v>
      </c>
      <c r="J245" s="43">
        <v>11173.4</v>
      </c>
      <c r="K245" s="66">
        <f t="shared" si="236"/>
        <v>1.3344017935453846E-2</v>
      </c>
      <c r="L245" s="20"/>
      <c r="M245" s="20">
        <f t="shared" si="191"/>
        <v>-2.3283064365386963E-10</v>
      </c>
      <c r="N245" s="13">
        <v>1605.5523000000001</v>
      </c>
      <c r="O245" s="15">
        <v>11173.4</v>
      </c>
      <c r="P245" s="72">
        <f t="shared" si="235"/>
        <v>1.1974513129396604E-2</v>
      </c>
      <c r="Q245" s="28">
        <f t="shared" si="192"/>
        <v>0</v>
      </c>
      <c r="R245" s="52">
        <f t="shared" si="237"/>
        <v>1.1143683080270883</v>
      </c>
      <c r="S245" s="52">
        <f t="shared" si="238"/>
        <v>1.1143683080270881</v>
      </c>
      <c r="T245" s="52">
        <f t="shared" si="233"/>
        <v>0</v>
      </c>
      <c r="U245" s="26"/>
      <c r="V245" s="6"/>
      <c r="W245" s="6"/>
      <c r="X245" s="6"/>
      <c r="Y245" s="6"/>
    </row>
    <row r="246" spans="1:25" s="4" customFormat="1" ht="15.75" customHeight="1" x14ac:dyDescent="0.25">
      <c r="A246" s="35">
        <v>243</v>
      </c>
      <c r="B246" s="35" t="s">
        <v>3</v>
      </c>
      <c r="C246" s="35" t="s">
        <v>16</v>
      </c>
      <c r="D246" s="35" t="s">
        <v>251</v>
      </c>
      <c r="E246" s="36">
        <v>741.28970000000004</v>
      </c>
      <c r="F246" s="38">
        <v>1096870.6399999999</v>
      </c>
      <c r="G246" s="38">
        <v>990985.65</v>
      </c>
      <c r="H246" s="41">
        <f>F246-G246</f>
        <v>105884.98999999987</v>
      </c>
      <c r="I246" s="42">
        <v>105884.99</v>
      </c>
      <c r="J246" s="38">
        <v>3908.5</v>
      </c>
      <c r="K246" s="66">
        <f>E246/12/J246</f>
        <v>1.5805076542578143E-2</v>
      </c>
      <c r="L246" s="18" t="s">
        <v>359</v>
      </c>
      <c r="M246" s="20">
        <f t="shared" si="191"/>
        <v>-1.3096723705530167E-10</v>
      </c>
      <c r="N246" s="16">
        <v>666.68060000000003</v>
      </c>
      <c r="O246" s="14">
        <v>3908.5</v>
      </c>
      <c r="P246" s="27">
        <f>N246/O246/12</f>
        <v>1.4214332011428084E-2</v>
      </c>
      <c r="Q246" s="28">
        <f t="shared" si="192"/>
        <v>0</v>
      </c>
      <c r="R246" s="4">
        <f>N246/E246</f>
        <v>0.8993523045038937</v>
      </c>
      <c r="S246" s="4">
        <f>P246/K246</f>
        <v>0.89935230450389358</v>
      </c>
      <c r="T246" s="4">
        <f>R246-S246</f>
        <v>0</v>
      </c>
    </row>
    <row r="247" spans="1:25" s="4" customFormat="1" ht="15.75" customHeight="1" x14ac:dyDescent="0.25">
      <c r="A247" s="35">
        <v>244</v>
      </c>
      <c r="B247" s="35" t="s">
        <v>3</v>
      </c>
      <c r="C247" s="35"/>
      <c r="D247" s="35" t="s">
        <v>252</v>
      </c>
      <c r="E247" s="36">
        <v>787.63210000000004</v>
      </c>
      <c r="F247" s="37">
        <v>1165620.69</v>
      </c>
      <c r="G247" s="38">
        <v>1099759.49</v>
      </c>
      <c r="H247" s="41">
        <f t="shared" ref="H247:H254" si="239">F247-G247</f>
        <v>65861.199999999953</v>
      </c>
      <c r="I247" s="42">
        <v>65861.2</v>
      </c>
      <c r="J247" s="43">
        <v>4072.9</v>
      </c>
      <c r="K247" s="66">
        <f>E247/J247/12</f>
        <v>1.611530072757331E-2</v>
      </c>
      <c r="L247" s="20"/>
      <c r="M247" s="20">
        <f t="shared" si="191"/>
        <v>0</v>
      </c>
      <c r="N247" s="13">
        <v>739.73320000000001</v>
      </c>
      <c r="O247" s="15">
        <v>4075</v>
      </c>
      <c r="P247" s="72">
        <f t="shared" ref="P247:P252" si="240">N247/12/O247</f>
        <v>1.5127468302658487E-2</v>
      </c>
      <c r="Q247" s="28">
        <f t="shared" si="192"/>
        <v>-2.0999999999999091</v>
      </c>
      <c r="R247" s="30">
        <f>E247/N247</f>
        <v>1.0647515888160759</v>
      </c>
      <c r="S247" s="30">
        <f>K247/P247</f>
        <v>1.0653005780710327</v>
      </c>
      <c r="T247" s="52">
        <f t="shared" ref="T247:T252" si="241">R247-S247</f>
        <v>-5.4898925495683315E-4</v>
      </c>
      <c r="U247" s="26"/>
      <c r="V247" s="6"/>
      <c r="W247" s="6"/>
      <c r="X247" s="6"/>
      <c r="Y247" s="6"/>
    </row>
    <row r="248" spans="1:25" s="4" customFormat="1" ht="15.75" customHeight="1" x14ac:dyDescent="0.25">
      <c r="A248" s="35">
        <v>245</v>
      </c>
      <c r="B248" s="35" t="s">
        <v>3</v>
      </c>
      <c r="C248" s="35"/>
      <c r="D248" s="35" t="s">
        <v>253</v>
      </c>
      <c r="E248" s="36">
        <v>1822.5427999999999</v>
      </c>
      <c r="F248" s="37">
        <v>2703195.78</v>
      </c>
      <c r="G248" s="38">
        <v>2520306.37</v>
      </c>
      <c r="H248" s="41">
        <f t="shared" si="239"/>
        <v>182889.40999999968</v>
      </c>
      <c r="I248" s="42">
        <v>182889.41</v>
      </c>
      <c r="J248" s="43">
        <v>11193.1</v>
      </c>
      <c r="K248" s="66">
        <f>E248/12/J248</f>
        <v>1.3568945749315799E-2</v>
      </c>
      <c r="L248" s="17"/>
      <c r="M248" s="20">
        <f t="shared" si="191"/>
        <v>-3.2014213502407074E-10</v>
      </c>
      <c r="N248" s="13">
        <v>1694.8810000000001</v>
      </c>
      <c r="O248" s="15">
        <v>11192.6</v>
      </c>
      <c r="P248" s="72">
        <f t="shared" si="240"/>
        <v>1.2619059318954785E-2</v>
      </c>
      <c r="Q248" s="28">
        <f t="shared" si="192"/>
        <v>0.5</v>
      </c>
      <c r="R248" s="4">
        <f t="shared" ref="R248:R249" si="242">E248/N248</f>
        <v>1.0753219842573019</v>
      </c>
      <c r="S248" s="6">
        <f t="shared" ref="S248:S249" si="243">K248/P248</f>
        <v>1.0752739492185612</v>
      </c>
      <c r="T248" s="52">
        <f t="shared" si="241"/>
        <v>4.8035038740623648E-5</v>
      </c>
      <c r="U248" s="6"/>
      <c r="V248" s="6"/>
      <c r="W248" s="6"/>
      <c r="X248" s="6"/>
      <c r="Y248" s="6"/>
    </row>
    <row r="249" spans="1:25" s="4" customFormat="1" ht="15.75" customHeight="1" x14ac:dyDescent="0.25">
      <c r="A249" s="35">
        <v>246</v>
      </c>
      <c r="B249" s="35" t="s">
        <v>3</v>
      </c>
      <c r="C249" s="35" t="s">
        <v>16</v>
      </c>
      <c r="D249" s="35" t="s">
        <v>254</v>
      </c>
      <c r="E249" s="36">
        <v>463.44349999999997</v>
      </c>
      <c r="F249" s="37">
        <v>685466.59</v>
      </c>
      <c r="G249" s="38">
        <v>685689.99</v>
      </c>
      <c r="H249" s="41">
        <f t="shared" si="239"/>
        <v>-223.40000000002328</v>
      </c>
      <c r="I249" s="42">
        <v>-223.4</v>
      </c>
      <c r="J249" s="43">
        <v>2555.5</v>
      </c>
      <c r="K249" s="66">
        <f>E249/12/J249</f>
        <v>1.5112616578621275E-2</v>
      </c>
      <c r="L249" s="17" t="s">
        <v>4</v>
      </c>
      <c r="M249" s="20">
        <f t="shared" si="191"/>
        <v>-2.3277380023500882E-11</v>
      </c>
      <c r="N249" s="16">
        <v>461.12610000000001</v>
      </c>
      <c r="O249" s="15">
        <v>2554.9</v>
      </c>
      <c r="P249" s="72">
        <f t="shared" si="240"/>
        <v>1.5040578887627694E-2</v>
      </c>
      <c r="Q249" s="28">
        <f t="shared" si="192"/>
        <v>0.59999999999990905</v>
      </c>
      <c r="R249" s="4">
        <f t="shared" si="242"/>
        <v>1.0050255233872036</v>
      </c>
      <c r="S249" s="6">
        <f t="shared" si="243"/>
        <v>1.0047895557432858</v>
      </c>
      <c r="T249" s="52">
        <f t="shared" si="241"/>
        <v>2.3596764391786706E-4</v>
      </c>
      <c r="U249" s="6"/>
      <c r="V249" s="6"/>
      <c r="W249" s="6"/>
      <c r="X249" s="6"/>
      <c r="Y249" s="6"/>
    </row>
    <row r="250" spans="1:25" s="4" customFormat="1" ht="15.75" customHeight="1" x14ac:dyDescent="0.25">
      <c r="A250" s="35">
        <v>247</v>
      </c>
      <c r="B250" s="35" t="s">
        <v>3</v>
      </c>
      <c r="C250" s="35"/>
      <c r="D250" s="35" t="s">
        <v>255</v>
      </c>
      <c r="E250" s="36">
        <v>565.82989999999995</v>
      </c>
      <c r="F250" s="37">
        <v>837095.47</v>
      </c>
      <c r="G250" s="38">
        <v>742525.63</v>
      </c>
      <c r="H250" s="41">
        <f t="shared" si="239"/>
        <v>94569.839999999967</v>
      </c>
      <c r="I250" s="42">
        <v>94569.84</v>
      </c>
      <c r="J250" s="43">
        <v>2955.6</v>
      </c>
      <c r="K250" s="66">
        <f t="shared" ref="K250:K252" si="244">E250/J250/12</f>
        <v>1.5953610659990073E-2</v>
      </c>
      <c r="L250" s="20"/>
      <c r="M250" s="20">
        <f t="shared" si="191"/>
        <v>0</v>
      </c>
      <c r="N250" s="13">
        <v>499.43700000000001</v>
      </c>
      <c r="O250" s="15">
        <v>2955.6</v>
      </c>
      <c r="P250" s="72">
        <f t="shared" si="240"/>
        <v>1.4081658546488024E-2</v>
      </c>
      <c r="Q250" s="28">
        <f t="shared" si="192"/>
        <v>0</v>
      </c>
      <c r="R250" s="52">
        <f t="shared" ref="R250:R252" si="245">E250/N250</f>
        <v>1.1329354853565112</v>
      </c>
      <c r="S250" s="52">
        <f t="shared" ref="S250:S252" si="246">K250/P250</f>
        <v>1.1329354853565112</v>
      </c>
      <c r="T250" s="52">
        <f t="shared" si="241"/>
        <v>0</v>
      </c>
      <c r="U250" s="26"/>
      <c r="V250" s="6"/>
      <c r="W250" s="6"/>
      <c r="X250" s="6"/>
      <c r="Y250" s="6"/>
    </row>
    <row r="251" spans="1:25" s="4" customFormat="1" ht="15.75" customHeight="1" x14ac:dyDescent="0.25">
      <c r="A251" s="35">
        <v>248</v>
      </c>
      <c r="B251" s="35" t="s">
        <v>3</v>
      </c>
      <c r="C251" s="35"/>
      <c r="D251" s="35" t="s">
        <v>256</v>
      </c>
      <c r="E251" s="36">
        <v>565.64089999999999</v>
      </c>
      <c r="F251" s="37">
        <v>837072.55</v>
      </c>
      <c r="G251" s="38">
        <v>727377.42</v>
      </c>
      <c r="H251" s="41">
        <f t="shared" si="239"/>
        <v>109695.13</v>
      </c>
      <c r="I251" s="42">
        <v>109695.13</v>
      </c>
      <c r="J251" s="43">
        <v>2988.7</v>
      </c>
      <c r="K251" s="66">
        <f t="shared" si="244"/>
        <v>1.5771653784811681E-2</v>
      </c>
      <c r="L251" s="20"/>
      <c r="M251" s="20">
        <f t="shared" si="191"/>
        <v>0</v>
      </c>
      <c r="N251" s="13">
        <v>489.07769999999999</v>
      </c>
      <c r="O251" s="15">
        <v>2988.7</v>
      </c>
      <c r="P251" s="72">
        <f t="shared" si="240"/>
        <v>1.3636857161976781E-2</v>
      </c>
      <c r="Q251" s="28">
        <f t="shared" si="192"/>
        <v>0</v>
      </c>
      <c r="R251" s="52">
        <f t="shared" si="245"/>
        <v>1.1565460866443102</v>
      </c>
      <c r="S251" s="52">
        <f t="shared" si="246"/>
        <v>1.1565460866443102</v>
      </c>
      <c r="T251" s="52">
        <f t="shared" si="241"/>
        <v>0</v>
      </c>
      <c r="U251" s="26"/>
      <c r="V251" s="6"/>
      <c r="W251" s="6"/>
      <c r="X251" s="6"/>
      <c r="Y251" s="6"/>
    </row>
    <row r="252" spans="1:25" s="4" customFormat="1" ht="15.75" customHeight="1" x14ac:dyDescent="0.25">
      <c r="A252" s="35">
        <v>249</v>
      </c>
      <c r="B252" s="35" t="s">
        <v>3</v>
      </c>
      <c r="C252" s="35"/>
      <c r="D252" s="35" t="s">
        <v>257</v>
      </c>
      <c r="E252" s="36">
        <v>611.42340000000002</v>
      </c>
      <c r="F252" s="37">
        <v>904505.89</v>
      </c>
      <c r="G252" s="38">
        <v>781195.99</v>
      </c>
      <c r="H252" s="41">
        <f t="shared" si="239"/>
        <v>123309.90000000002</v>
      </c>
      <c r="I252" s="42">
        <v>123334.99</v>
      </c>
      <c r="J252" s="43">
        <v>2940.4</v>
      </c>
      <c r="K252" s="66">
        <f t="shared" si="244"/>
        <v>1.7328237654740852E-2</v>
      </c>
      <c r="L252" s="20"/>
      <c r="M252" s="20">
        <f t="shared" si="191"/>
        <v>-25.089999999981956</v>
      </c>
      <c r="N252" s="13">
        <v>525.50469999999996</v>
      </c>
      <c r="O252" s="15">
        <v>2940.3</v>
      </c>
      <c r="P252" s="72">
        <f t="shared" si="240"/>
        <v>1.4893738167307189E-2</v>
      </c>
      <c r="Q252" s="28">
        <f t="shared" si="192"/>
        <v>9.9999999999909051E-2</v>
      </c>
      <c r="R252" s="30">
        <f t="shared" si="245"/>
        <v>1.1634974910785767</v>
      </c>
      <c r="S252" s="30">
        <f t="shared" si="246"/>
        <v>1.1634579217175687</v>
      </c>
      <c r="T252" s="52">
        <f t="shared" si="241"/>
        <v>3.9569361008018333E-5</v>
      </c>
      <c r="U252" s="26"/>
      <c r="V252" s="6"/>
      <c r="W252" s="6"/>
      <c r="X252" s="6"/>
      <c r="Y252" s="6"/>
    </row>
    <row r="253" spans="1:25" s="4" customFormat="1" ht="15.75" customHeight="1" x14ac:dyDescent="0.25">
      <c r="A253" s="35">
        <v>250</v>
      </c>
      <c r="B253" s="35" t="s">
        <v>3</v>
      </c>
      <c r="C253" s="35"/>
      <c r="D253" s="35" t="s">
        <v>258</v>
      </c>
      <c r="E253" s="36">
        <v>1273.7119</v>
      </c>
      <c r="F253" s="38">
        <v>1885815.24</v>
      </c>
      <c r="G253" s="38">
        <v>1740566.1</v>
      </c>
      <c r="H253" s="41">
        <f t="shared" si="239"/>
        <v>145249.1399999999</v>
      </c>
      <c r="I253" s="42">
        <v>146787.32</v>
      </c>
      <c r="J253" s="38">
        <v>8747.2000000000007</v>
      </c>
      <c r="K253" s="66">
        <f>E253/12/J253</f>
        <v>1.213447255502713E-2</v>
      </c>
      <c r="L253" s="18"/>
      <c r="M253" s="20">
        <f t="shared" si="191"/>
        <v>-1538.1800000001094</v>
      </c>
      <c r="N253" s="13">
        <v>1170.3226999999999</v>
      </c>
      <c r="O253" s="14">
        <v>8686.4</v>
      </c>
      <c r="P253" s="27">
        <f t="shared" ref="P253:P254" si="247">N253/O253/12</f>
        <v>1.1227538642782586E-2</v>
      </c>
      <c r="Q253" s="28">
        <f t="shared" si="192"/>
        <v>60.800000000001091</v>
      </c>
      <c r="R253" s="4">
        <f t="shared" ref="R253:R254" si="248">N253/E253</f>
        <v>0.91882842580021429</v>
      </c>
      <c r="S253" s="4">
        <f t="shared" ref="S253:S254" si="249">P253/K253</f>
        <v>0.92525971704729637</v>
      </c>
      <c r="T253" s="53">
        <f>R253-S253</f>
        <v>-6.4312912470820827E-3</v>
      </c>
    </row>
    <row r="254" spans="1:25" s="4" customFormat="1" ht="15.75" customHeight="1" x14ac:dyDescent="0.25">
      <c r="A254" s="35">
        <v>251</v>
      </c>
      <c r="B254" s="35" t="s">
        <v>3</v>
      </c>
      <c r="C254" s="35" t="s">
        <v>16</v>
      </c>
      <c r="D254" s="35" t="s">
        <v>259</v>
      </c>
      <c r="E254" s="36">
        <v>2358.0619999999999</v>
      </c>
      <c r="F254" s="38">
        <v>3488077.96</v>
      </c>
      <c r="G254" s="38">
        <v>3215875.98</v>
      </c>
      <c r="H254" s="41">
        <f t="shared" si="239"/>
        <v>272201.98</v>
      </c>
      <c r="I254" s="42">
        <v>272201.98</v>
      </c>
      <c r="J254" s="38">
        <v>15326</v>
      </c>
      <c r="K254" s="66">
        <f>E254/12/J254</f>
        <v>1.2821686458741138E-2</v>
      </c>
      <c r="L254" s="18"/>
      <c r="M254" s="20">
        <f t="shared" si="191"/>
        <v>0</v>
      </c>
      <c r="N254" s="13">
        <v>2162.9393</v>
      </c>
      <c r="O254" s="14">
        <v>15326</v>
      </c>
      <c r="P254" s="27">
        <f t="shared" si="247"/>
        <v>1.1760729588063857E-2</v>
      </c>
      <c r="Q254" s="28">
        <f t="shared" si="192"/>
        <v>0</v>
      </c>
      <c r="R254" s="4">
        <f t="shared" si="248"/>
        <v>0.91725293906606364</v>
      </c>
      <c r="S254" s="4">
        <f t="shared" si="249"/>
        <v>0.91725293906606353</v>
      </c>
      <c r="T254" s="4">
        <f t="shared" ref="T254:T264" si="250">R254-S254</f>
        <v>0</v>
      </c>
    </row>
    <row r="255" spans="1:25" s="4" customFormat="1" ht="15.75" customHeight="1" x14ac:dyDescent="0.25">
      <c r="A255" s="35">
        <v>252</v>
      </c>
      <c r="B255" s="35" t="s">
        <v>3</v>
      </c>
      <c r="C255" s="35"/>
      <c r="D255" s="35" t="s">
        <v>260</v>
      </c>
      <c r="E255" s="36">
        <v>587.97810000000004</v>
      </c>
      <c r="F255" s="37">
        <v>870178.77</v>
      </c>
      <c r="G255" s="38">
        <v>783304.19</v>
      </c>
      <c r="H255" s="41">
        <f>F255-G255</f>
        <v>86874.580000000075</v>
      </c>
      <c r="I255" s="42">
        <v>86874.58</v>
      </c>
      <c r="J255" s="43">
        <v>3827.4</v>
      </c>
      <c r="K255" s="66">
        <f>E255/J255/12</f>
        <v>1.2801947797460418E-2</v>
      </c>
      <c r="L255" s="20"/>
      <c r="M255" s="20">
        <f t="shared" si="191"/>
        <v>0</v>
      </c>
      <c r="N255" s="13">
        <v>526.78530000000001</v>
      </c>
      <c r="O255" s="15">
        <v>3827.4</v>
      </c>
      <c r="P255" s="72">
        <f t="shared" ref="P255:P264" si="251">N255/12/O255</f>
        <v>1.1469607305220253E-2</v>
      </c>
      <c r="Q255" s="28">
        <f t="shared" si="192"/>
        <v>0</v>
      </c>
      <c r="R255" s="30">
        <f>E255/N255</f>
        <v>1.116162694744899</v>
      </c>
      <c r="S255" s="30">
        <f>K255/P255</f>
        <v>1.116162694744899</v>
      </c>
      <c r="T255" s="52">
        <f t="shared" si="250"/>
        <v>0</v>
      </c>
      <c r="U255" s="26"/>
      <c r="V255" s="6"/>
      <c r="W255" s="6"/>
      <c r="X255" s="6"/>
      <c r="Y255" s="6"/>
    </row>
    <row r="256" spans="1:25" s="4" customFormat="1" ht="15.75" customHeight="1" x14ac:dyDescent="0.25">
      <c r="A256" s="35">
        <v>253</v>
      </c>
      <c r="B256" s="35" t="s">
        <v>3</v>
      </c>
      <c r="C256" s="35"/>
      <c r="D256" s="35" t="s">
        <v>261</v>
      </c>
      <c r="E256" s="36">
        <v>884.88350000000003</v>
      </c>
      <c r="F256" s="38">
        <v>1309229.52</v>
      </c>
      <c r="G256" s="38">
        <v>1136431.68</v>
      </c>
      <c r="H256" s="41">
        <f>F256-G256</f>
        <v>172797.84000000008</v>
      </c>
      <c r="I256" s="42">
        <v>172797.84</v>
      </c>
      <c r="J256" s="38">
        <v>5124</v>
      </c>
      <c r="K256" s="66">
        <f>E256/12/J256</f>
        <v>1.4391157624251886E-2</v>
      </c>
      <c r="L256" s="18"/>
      <c r="M256" s="20">
        <f t="shared" si="191"/>
        <v>0</v>
      </c>
      <c r="N256" s="13">
        <v>764.11580000000004</v>
      </c>
      <c r="O256" s="14">
        <v>5124</v>
      </c>
      <c r="P256" s="72">
        <f t="shared" si="251"/>
        <v>1.242707194899818E-2</v>
      </c>
      <c r="Q256" s="28">
        <f t="shared" si="192"/>
        <v>0</v>
      </c>
      <c r="R256" s="54">
        <f>E256/N256</f>
        <v>1.158048950172212</v>
      </c>
      <c r="S256" s="55">
        <f>K256/P256</f>
        <v>1.158048950172212</v>
      </c>
      <c r="T256" s="52">
        <f t="shared" si="250"/>
        <v>0</v>
      </c>
    </row>
    <row r="257" spans="1:25" s="4" customFormat="1" ht="15.75" customHeight="1" x14ac:dyDescent="0.25">
      <c r="A257" s="35">
        <v>254</v>
      </c>
      <c r="B257" s="35" t="s">
        <v>3</v>
      </c>
      <c r="C257" s="35"/>
      <c r="D257" s="35" t="s">
        <v>262</v>
      </c>
      <c r="E257" s="36">
        <v>1964.4289000000001</v>
      </c>
      <c r="F257" s="37">
        <v>2906290.56</v>
      </c>
      <c r="G257" s="38">
        <v>2591691.1800000002</v>
      </c>
      <c r="H257" s="41">
        <f t="shared" ref="H257:H264" si="252">F257-G257</f>
        <v>314599.37999999989</v>
      </c>
      <c r="I257" s="42">
        <v>314599.39</v>
      </c>
      <c r="J257" s="43">
        <v>11012.92</v>
      </c>
      <c r="K257" s="66">
        <f t="shared" ref="K257:K264" si="253">E257/J257/12</f>
        <v>1.4864577998690023E-2</v>
      </c>
      <c r="L257" s="20"/>
      <c r="M257" s="20">
        <f t="shared" si="191"/>
        <v>-1.0000000125728548E-2</v>
      </c>
      <c r="N257" s="13">
        <v>1742.1661999999999</v>
      </c>
      <c r="O257" s="15">
        <v>11009.02</v>
      </c>
      <c r="P257" s="72">
        <f t="shared" si="251"/>
        <v>1.3187415107490644E-2</v>
      </c>
      <c r="Q257" s="28">
        <f t="shared" si="192"/>
        <v>3.8999999999996362</v>
      </c>
      <c r="R257" s="52">
        <f t="shared" ref="R257:R264" si="254">E257/N257</f>
        <v>1.1275783561866832</v>
      </c>
      <c r="S257" s="52">
        <f t="shared" ref="S257:S264" si="255">K257/P257</f>
        <v>1.1271790474121595</v>
      </c>
      <c r="T257" s="52">
        <f t="shared" si="250"/>
        <v>3.9930877452376556E-4</v>
      </c>
      <c r="U257" s="26"/>
      <c r="V257" s="6"/>
      <c r="W257" s="6"/>
      <c r="X257" s="6"/>
      <c r="Y257" s="6"/>
    </row>
    <row r="258" spans="1:25" s="4" customFormat="1" ht="15.75" customHeight="1" x14ac:dyDescent="0.25">
      <c r="A258" s="35">
        <v>255</v>
      </c>
      <c r="B258" s="35" t="s">
        <v>3</v>
      </c>
      <c r="C258" s="35"/>
      <c r="D258" s="35" t="s">
        <v>263</v>
      </c>
      <c r="E258" s="36">
        <v>475.21710000000002</v>
      </c>
      <c r="F258" s="37">
        <v>703103.18</v>
      </c>
      <c r="G258" s="38">
        <v>629471.69999999995</v>
      </c>
      <c r="H258" s="41">
        <f t="shared" si="252"/>
        <v>73631.480000000098</v>
      </c>
      <c r="I258" s="42">
        <v>73631.48</v>
      </c>
      <c r="J258" s="43">
        <v>2536.3000000000002</v>
      </c>
      <c r="K258" s="66">
        <f t="shared" si="253"/>
        <v>1.5613856799274533E-2</v>
      </c>
      <c r="L258" s="20"/>
      <c r="M258" s="20">
        <f t="shared" si="191"/>
        <v>0</v>
      </c>
      <c r="N258" s="13">
        <v>423.29180000000002</v>
      </c>
      <c r="O258" s="15">
        <v>2536.1999999999998</v>
      </c>
      <c r="P258" s="72">
        <f t="shared" si="251"/>
        <v>1.3908333990484455E-2</v>
      </c>
      <c r="Q258" s="28">
        <f t="shared" si="192"/>
        <v>0.1000000000003638</v>
      </c>
      <c r="R258" s="52">
        <f t="shared" si="254"/>
        <v>1.1226702241810496</v>
      </c>
      <c r="S258" s="52">
        <f t="shared" si="255"/>
        <v>1.1226259600867314</v>
      </c>
      <c r="T258" s="52">
        <f t="shared" si="250"/>
        <v>4.4264094318124947E-5</v>
      </c>
      <c r="U258" s="26"/>
      <c r="V258" s="6"/>
      <c r="W258" s="6"/>
      <c r="X258" s="6"/>
      <c r="Y258" s="6"/>
    </row>
    <row r="259" spans="1:25" s="4" customFormat="1" ht="15.75" customHeight="1" x14ac:dyDescent="0.25">
      <c r="A259" s="35">
        <v>256</v>
      </c>
      <c r="B259" s="35" t="s">
        <v>3</v>
      </c>
      <c r="C259" s="35"/>
      <c r="D259" s="35" t="s">
        <v>264</v>
      </c>
      <c r="E259" s="36">
        <v>1323.9893999999999</v>
      </c>
      <c r="F259" s="37">
        <v>1958971.17</v>
      </c>
      <c r="G259" s="38">
        <v>1723354.81</v>
      </c>
      <c r="H259" s="41">
        <f t="shared" si="252"/>
        <v>235616.35999999987</v>
      </c>
      <c r="I259" s="42">
        <v>235616.36</v>
      </c>
      <c r="J259" s="43">
        <v>7677.7</v>
      </c>
      <c r="K259" s="66">
        <f t="shared" si="253"/>
        <v>1.4370508094872163E-2</v>
      </c>
      <c r="L259" s="20"/>
      <c r="M259" s="20">
        <f t="shared" si="191"/>
        <v>0</v>
      </c>
      <c r="N259" s="13">
        <v>1158.7258999999999</v>
      </c>
      <c r="O259" s="15">
        <v>7677.7</v>
      </c>
      <c r="P259" s="72">
        <f t="shared" si="251"/>
        <v>1.2576747159522599E-2</v>
      </c>
      <c r="Q259" s="28">
        <f t="shared" si="192"/>
        <v>0</v>
      </c>
      <c r="R259" s="30">
        <f t="shared" si="254"/>
        <v>1.1426251885799739</v>
      </c>
      <c r="S259" s="30">
        <f t="shared" si="255"/>
        <v>1.1426251885799741</v>
      </c>
      <c r="T259" s="52">
        <f t="shared" si="250"/>
        <v>0</v>
      </c>
      <c r="U259" s="26"/>
      <c r="V259" s="6"/>
      <c r="W259" s="6"/>
      <c r="X259" s="6"/>
      <c r="Y259" s="6"/>
    </row>
    <row r="260" spans="1:25" s="4" customFormat="1" ht="15.75" customHeight="1" x14ac:dyDescent="0.25">
      <c r="A260" s="35">
        <v>257</v>
      </c>
      <c r="B260" s="35" t="s">
        <v>3</v>
      </c>
      <c r="C260" s="35"/>
      <c r="D260" s="35" t="s">
        <v>265</v>
      </c>
      <c r="E260" s="36">
        <v>1676.5921000000001</v>
      </c>
      <c r="F260" s="37">
        <v>2480924.0299999998</v>
      </c>
      <c r="G260" s="38">
        <v>2224504.9700000002</v>
      </c>
      <c r="H260" s="41">
        <f t="shared" si="252"/>
        <v>256419.05999999959</v>
      </c>
      <c r="I260" s="42">
        <v>256419.06</v>
      </c>
      <c r="J260" s="43">
        <v>11162.8</v>
      </c>
      <c r="K260" s="66">
        <f t="shared" si="253"/>
        <v>1.2516215316348349E-2</v>
      </c>
      <c r="L260" s="20"/>
      <c r="M260" s="20">
        <f t="shared" si="191"/>
        <v>-4.0745362639427185E-10</v>
      </c>
      <c r="N260" s="13">
        <v>1487.7682</v>
      </c>
      <c r="O260" s="15">
        <v>11089.68</v>
      </c>
      <c r="P260" s="72">
        <f t="shared" si="251"/>
        <v>1.1179825146743037E-2</v>
      </c>
      <c r="Q260" s="28">
        <f t="shared" ref="Q260:Q323" si="256">J260-O260</f>
        <v>73.119999999998981</v>
      </c>
      <c r="R260" s="30">
        <f t="shared" si="254"/>
        <v>1.126917553419948</v>
      </c>
      <c r="S260" s="30">
        <f t="shared" si="255"/>
        <v>1.1195358739572627</v>
      </c>
      <c r="T260" s="52">
        <f t="shared" si="250"/>
        <v>7.3816794626853088E-3</v>
      </c>
      <c r="U260" s="26"/>
      <c r="V260" s="6"/>
      <c r="W260" s="6"/>
      <c r="X260" s="6"/>
      <c r="Y260" s="6"/>
    </row>
    <row r="261" spans="1:25" s="4" customFormat="1" ht="15.75" customHeight="1" x14ac:dyDescent="0.25">
      <c r="A261" s="35">
        <v>258</v>
      </c>
      <c r="B261" s="35" t="s">
        <v>3</v>
      </c>
      <c r="C261" s="35"/>
      <c r="D261" s="35" t="s">
        <v>266</v>
      </c>
      <c r="E261" s="36">
        <v>977.65660000000003</v>
      </c>
      <c r="F261" s="37">
        <v>1446181.2</v>
      </c>
      <c r="G261" s="38">
        <v>1283307.1599999999</v>
      </c>
      <c r="H261" s="41">
        <f t="shared" si="252"/>
        <v>162874.04000000004</v>
      </c>
      <c r="I261" s="42">
        <v>162874.04</v>
      </c>
      <c r="J261" s="43">
        <v>5144.7</v>
      </c>
      <c r="K261" s="66">
        <f t="shared" si="253"/>
        <v>1.5835983309684401E-2</v>
      </c>
      <c r="L261" s="20"/>
      <c r="M261" s="20">
        <f t="shared" ref="M261:M324" si="257">H261-I261</f>
        <v>0</v>
      </c>
      <c r="N261" s="13">
        <v>863.20860000000005</v>
      </c>
      <c r="O261" s="15">
        <v>5144.7</v>
      </c>
      <c r="P261" s="72">
        <f t="shared" si="251"/>
        <v>1.3982166112698506E-2</v>
      </c>
      <c r="Q261" s="28">
        <f t="shared" si="256"/>
        <v>0</v>
      </c>
      <c r="R261" s="30">
        <f t="shared" si="254"/>
        <v>1.1325844065965052</v>
      </c>
      <c r="S261" s="30">
        <f t="shared" si="255"/>
        <v>1.1325844065965052</v>
      </c>
      <c r="T261" s="52">
        <f t="shared" si="250"/>
        <v>0</v>
      </c>
      <c r="U261" s="26"/>
      <c r="V261" s="6"/>
      <c r="W261" s="6"/>
      <c r="X261" s="6"/>
      <c r="Y261" s="6"/>
    </row>
    <row r="262" spans="1:25" s="5" customFormat="1" ht="15.75" customHeight="1" x14ac:dyDescent="0.25">
      <c r="A262" s="35">
        <v>259</v>
      </c>
      <c r="B262" s="35" t="s">
        <v>3</v>
      </c>
      <c r="C262" s="35"/>
      <c r="D262" s="35" t="s">
        <v>267</v>
      </c>
      <c r="E262" s="36">
        <v>687.97389999999996</v>
      </c>
      <c r="F262" s="37">
        <v>1019247.25</v>
      </c>
      <c r="G262" s="38">
        <v>883422.05</v>
      </c>
      <c r="H262" s="41">
        <f t="shared" si="252"/>
        <v>135825.19999999995</v>
      </c>
      <c r="I262" s="37">
        <v>135825.20000000001</v>
      </c>
      <c r="J262" s="43">
        <v>3695.7</v>
      </c>
      <c r="K262" s="66">
        <f t="shared" si="253"/>
        <v>1.5512936205139306E-2</v>
      </c>
      <c r="L262" s="20"/>
      <c r="M262" s="20">
        <f t="shared" si="257"/>
        <v>0</v>
      </c>
      <c r="N262" s="13">
        <v>593.73450000000003</v>
      </c>
      <c r="O262" s="15">
        <v>3693.7</v>
      </c>
      <c r="P262" s="72">
        <f t="shared" si="251"/>
        <v>1.3395206703305631E-2</v>
      </c>
      <c r="Q262" s="28">
        <f t="shared" si="256"/>
        <v>2</v>
      </c>
      <c r="R262" s="30">
        <f t="shared" si="254"/>
        <v>1.1587231329828398</v>
      </c>
      <c r="S262" s="30">
        <f t="shared" si="255"/>
        <v>1.1580960674023095</v>
      </c>
      <c r="T262" s="52">
        <f t="shared" si="250"/>
        <v>6.2706558053027273E-4</v>
      </c>
      <c r="U262" s="26"/>
      <c r="V262" s="6"/>
      <c r="W262" s="6"/>
      <c r="X262" s="6"/>
      <c r="Y262" s="6"/>
    </row>
    <row r="263" spans="1:25" s="4" customFormat="1" ht="15.75" customHeight="1" x14ac:dyDescent="0.25">
      <c r="A263" s="35">
        <v>260</v>
      </c>
      <c r="B263" s="35" t="s">
        <v>3</v>
      </c>
      <c r="C263" s="35"/>
      <c r="D263" s="35" t="s">
        <v>268</v>
      </c>
      <c r="E263" s="36">
        <v>428.22289999999998</v>
      </c>
      <c r="F263" s="37">
        <v>633414.06999999995</v>
      </c>
      <c r="G263" s="38">
        <v>635275.85</v>
      </c>
      <c r="H263" s="41">
        <f t="shared" si="252"/>
        <v>-1861.7800000000279</v>
      </c>
      <c r="I263" s="42">
        <v>-1861.78</v>
      </c>
      <c r="J263" s="43">
        <v>2580</v>
      </c>
      <c r="K263" s="66">
        <f t="shared" si="253"/>
        <v>1.3831489018087855E-2</v>
      </c>
      <c r="L263" s="24" t="s">
        <v>347</v>
      </c>
      <c r="M263" s="20">
        <f t="shared" si="257"/>
        <v>-2.7966962079517543E-11</v>
      </c>
      <c r="N263" s="13">
        <v>427.1241</v>
      </c>
      <c r="O263" s="15">
        <v>2580</v>
      </c>
      <c r="P263" s="72">
        <f t="shared" si="251"/>
        <v>1.3795998062015502E-2</v>
      </c>
      <c r="Q263" s="28">
        <f t="shared" si="256"/>
        <v>0</v>
      </c>
      <c r="R263" s="52">
        <f t="shared" si="254"/>
        <v>1.0025725544402668</v>
      </c>
      <c r="S263" s="52">
        <f t="shared" si="255"/>
        <v>1.002572554440267</v>
      </c>
      <c r="T263" s="52">
        <f t="shared" si="250"/>
        <v>0</v>
      </c>
      <c r="U263" s="26"/>
      <c r="V263" s="6"/>
      <c r="W263" s="6"/>
      <c r="X263" s="6"/>
      <c r="Y263" s="6"/>
    </row>
    <row r="264" spans="1:25" s="4" customFormat="1" ht="15.75" customHeight="1" x14ac:dyDescent="0.25">
      <c r="A264" s="35">
        <v>261</v>
      </c>
      <c r="B264" s="35" t="s">
        <v>3</v>
      </c>
      <c r="C264" s="35"/>
      <c r="D264" s="35" t="s">
        <v>269</v>
      </c>
      <c r="E264" s="36">
        <v>1187.4792</v>
      </c>
      <c r="F264" s="37">
        <v>1757200.5</v>
      </c>
      <c r="G264" s="38">
        <v>1513732.84</v>
      </c>
      <c r="H264" s="41">
        <f t="shared" si="252"/>
        <v>243467.65999999992</v>
      </c>
      <c r="I264" s="42">
        <v>243467.66</v>
      </c>
      <c r="J264" s="43">
        <v>7277.7</v>
      </c>
      <c r="K264" s="66">
        <f t="shared" si="253"/>
        <v>1.359723539030188E-2</v>
      </c>
      <c r="L264" s="20"/>
      <c r="M264" s="20">
        <f t="shared" si="257"/>
        <v>0</v>
      </c>
      <c r="N264" s="13">
        <v>1018.3401</v>
      </c>
      <c r="O264" s="15">
        <v>7275</v>
      </c>
      <c r="P264" s="72">
        <f t="shared" si="251"/>
        <v>1.1664835051546392E-2</v>
      </c>
      <c r="Q264" s="28">
        <f t="shared" si="256"/>
        <v>2.6999999999998181</v>
      </c>
      <c r="R264" s="30">
        <f t="shared" si="254"/>
        <v>1.1660929388914372</v>
      </c>
      <c r="S264" s="30">
        <f t="shared" si="255"/>
        <v>1.1656603226892019</v>
      </c>
      <c r="T264" s="52">
        <f t="shared" si="250"/>
        <v>4.3261620223522534E-4</v>
      </c>
      <c r="U264" s="26"/>
      <c r="V264" s="6"/>
      <c r="W264" s="6"/>
      <c r="X264" s="6"/>
      <c r="Y264" s="6"/>
    </row>
    <row r="265" spans="1:25" s="4" customFormat="1" ht="15.75" customHeight="1" x14ac:dyDescent="0.25">
      <c r="A265" s="35">
        <v>262</v>
      </c>
      <c r="B265" s="35" t="s">
        <v>3</v>
      </c>
      <c r="C265" s="35" t="s">
        <v>16</v>
      </c>
      <c r="D265" s="35" t="s">
        <v>270</v>
      </c>
      <c r="E265" s="36">
        <v>1257.8611000000001</v>
      </c>
      <c r="F265" s="38">
        <v>1860709.45</v>
      </c>
      <c r="G265" s="38">
        <v>1784615.62</v>
      </c>
      <c r="H265" s="41">
        <f>F265-G265</f>
        <v>76093.829999999842</v>
      </c>
      <c r="I265" s="42">
        <v>76093.83</v>
      </c>
      <c r="J265" s="38">
        <v>6974.7</v>
      </c>
      <c r="K265" s="66">
        <f>E265/12/J265</f>
        <v>1.5028855482434132E-2</v>
      </c>
      <c r="L265" s="18"/>
      <c r="M265" s="20">
        <f t="shared" si="257"/>
        <v>-1.6007106751203537E-10</v>
      </c>
      <c r="N265" s="13">
        <v>1200.0684000000001</v>
      </c>
      <c r="O265" s="14">
        <v>6974.7</v>
      </c>
      <c r="P265" s="27">
        <f>N265/O265/12</f>
        <v>1.4338351470314136E-2</v>
      </c>
      <c r="Q265" s="28">
        <f t="shared" si="256"/>
        <v>0</v>
      </c>
      <c r="R265" s="4">
        <f>N265/E265</f>
        <v>0.95405478395031063</v>
      </c>
      <c r="S265" s="4">
        <f>P265/K265</f>
        <v>0.95405478395031051</v>
      </c>
      <c r="T265" s="4">
        <f>R265-S265</f>
        <v>0</v>
      </c>
    </row>
    <row r="266" spans="1:25" s="4" customFormat="1" ht="15.75" customHeight="1" x14ac:dyDescent="0.25">
      <c r="A266" s="35">
        <v>263</v>
      </c>
      <c r="B266" s="35" t="s">
        <v>3</v>
      </c>
      <c r="C266" s="35"/>
      <c r="D266" s="35" t="s">
        <v>271</v>
      </c>
      <c r="E266" s="36">
        <v>603.89710000000002</v>
      </c>
      <c r="F266" s="37">
        <v>893480.55</v>
      </c>
      <c r="G266" s="38">
        <v>797364.71</v>
      </c>
      <c r="H266" s="41">
        <f>F266-G266</f>
        <v>96115.840000000084</v>
      </c>
      <c r="I266" s="42">
        <v>96115.839999999997</v>
      </c>
      <c r="J266" s="43">
        <v>3711.8</v>
      </c>
      <c r="K266" s="66">
        <f>E266/J266/12</f>
        <v>1.3558046859564991E-2</v>
      </c>
      <c r="L266" s="20"/>
      <c r="M266" s="20">
        <f t="shared" si="257"/>
        <v>0</v>
      </c>
      <c r="N266" s="13">
        <v>536.0444</v>
      </c>
      <c r="O266" s="15">
        <v>3711.6</v>
      </c>
      <c r="P266" s="72">
        <f t="shared" ref="P266:P268" si="258">N266/12/O266</f>
        <v>1.2035339655853719E-2</v>
      </c>
      <c r="Q266" s="28">
        <f t="shared" si="256"/>
        <v>0.20000000000027285</v>
      </c>
      <c r="R266" s="52">
        <f>E266/N266</f>
        <v>1.1265803728198636</v>
      </c>
      <c r="S266" s="52">
        <f>K266/P266</f>
        <v>1.1265196701757114</v>
      </c>
      <c r="T266" s="52">
        <f t="shared" ref="T266:T268" si="259">R266-S266</f>
        <v>6.0702644152144103E-5</v>
      </c>
      <c r="U266" s="26"/>
      <c r="V266" s="6"/>
      <c r="W266" s="6"/>
      <c r="X266" s="6"/>
      <c r="Y266" s="6"/>
    </row>
    <row r="267" spans="1:25" s="4" customFormat="1" ht="15.75" customHeight="1" x14ac:dyDescent="0.25">
      <c r="A267" s="35">
        <v>264</v>
      </c>
      <c r="B267" s="35" t="s">
        <v>3</v>
      </c>
      <c r="C267" s="35" t="s">
        <v>16</v>
      </c>
      <c r="D267" s="35" t="s">
        <v>272</v>
      </c>
      <c r="E267" s="36">
        <v>1018.9798</v>
      </c>
      <c r="F267" s="38">
        <v>1508725.58</v>
      </c>
      <c r="G267" s="38">
        <v>1340579.54</v>
      </c>
      <c r="H267" s="41">
        <f t="shared" ref="H267:H270" si="260">F267-G267</f>
        <v>168146.04000000004</v>
      </c>
      <c r="I267" s="42">
        <v>168146.04</v>
      </c>
      <c r="J267" s="38">
        <v>5594.4</v>
      </c>
      <c r="K267" s="66">
        <f>E267/12/J267</f>
        <v>1.5178568449401781E-2</v>
      </c>
      <c r="L267" s="17" t="s">
        <v>4</v>
      </c>
      <c r="M267" s="20">
        <f t="shared" si="257"/>
        <v>0</v>
      </c>
      <c r="N267" s="16">
        <v>901.72490000000005</v>
      </c>
      <c r="O267" s="14">
        <v>5594.4</v>
      </c>
      <c r="P267" s="72">
        <f t="shared" si="258"/>
        <v>1.3431957254873924E-2</v>
      </c>
      <c r="Q267" s="28">
        <f t="shared" si="256"/>
        <v>0</v>
      </c>
      <c r="R267" s="4">
        <f>E267/N267</f>
        <v>1.1300340048278581</v>
      </c>
      <c r="S267" s="6">
        <f>K267/P267</f>
        <v>1.1300340048278579</v>
      </c>
      <c r="T267" s="52">
        <f t="shared" si="259"/>
        <v>0</v>
      </c>
    </row>
    <row r="268" spans="1:25" ht="15.75" customHeight="1" x14ac:dyDescent="0.25">
      <c r="A268" s="35">
        <v>265</v>
      </c>
      <c r="B268" s="35" t="s">
        <v>3</v>
      </c>
      <c r="C268" s="35" t="s">
        <v>16</v>
      </c>
      <c r="D268" s="35" t="s">
        <v>273</v>
      </c>
      <c r="E268" s="36">
        <v>464.58370000000002</v>
      </c>
      <c r="F268" s="38">
        <v>687250.52</v>
      </c>
      <c r="G268" s="38">
        <v>575752.39</v>
      </c>
      <c r="H268" s="41">
        <f t="shared" si="260"/>
        <v>111498.13</v>
      </c>
      <c r="I268" s="37">
        <v>111472.56</v>
      </c>
      <c r="J268" s="38">
        <v>2963.1</v>
      </c>
      <c r="K268" s="66">
        <f>E268/12/J268</f>
        <v>1.3065812268682574E-2</v>
      </c>
      <c r="L268" s="18"/>
      <c r="M268" s="20">
        <f t="shared" si="257"/>
        <v>25.570000000006985</v>
      </c>
      <c r="N268" s="13">
        <v>387.37950000000001</v>
      </c>
      <c r="O268" s="14">
        <v>2963.1</v>
      </c>
      <c r="P268" s="72">
        <f t="shared" si="258"/>
        <v>1.0894544564813877E-2</v>
      </c>
      <c r="Q268" s="28">
        <f t="shared" si="256"/>
        <v>0</v>
      </c>
      <c r="R268" s="33">
        <f>E268/N268</f>
        <v>1.1992986206033103</v>
      </c>
      <c r="S268" s="34">
        <f>K268/P268</f>
        <v>1.1992986206033103</v>
      </c>
      <c r="T268" s="52">
        <f t="shared" si="259"/>
        <v>0</v>
      </c>
      <c r="U268"/>
      <c r="V268"/>
      <c r="W268"/>
      <c r="X268"/>
      <c r="Y268"/>
    </row>
    <row r="269" spans="1:25" s="4" customFormat="1" ht="15.75" customHeight="1" x14ac:dyDescent="0.25">
      <c r="A269" s="35">
        <v>266</v>
      </c>
      <c r="B269" s="35" t="s">
        <v>3</v>
      </c>
      <c r="C269" s="35" t="s">
        <v>16</v>
      </c>
      <c r="D269" s="35" t="s">
        <v>274</v>
      </c>
      <c r="E269" s="36">
        <v>1558.6282000000001</v>
      </c>
      <c r="F269" s="38">
        <v>2306093.75</v>
      </c>
      <c r="G269" s="38">
        <v>2391293.9500000002</v>
      </c>
      <c r="H269" s="41">
        <f t="shared" si="260"/>
        <v>-85200.200000000186</v>
      </c>
      <c r="I269" s="42">
        <v>-85200.2</v>
      </c>
      <c r="J269" s="38">
        <v>10183.9</v>
      </c>
      <c r="K269" s="66">
        <f>E269/12/J269</f>
        <v>1.2754021871123376E-2</v>
      </c>
      <c r="L269" s="18"/>
      <c r="M269" s="20">
        <f t="shared" si="257"/>
        <v>-1.8917489796876907E-10</v>
      </c>
      <c r="N269" s="13">
        <v>1608.7791</v>
      </c>
      <c r="O269" s="14">
        <v>10183.9</v>
      </c>
      <c r="P269" s="27">
        <f>N269/O269/12</f>
        <v>1.3164399198735259E-2</v>
      </c>
      <c r="Q269" s="28">
        <f t="shared" si="256"/>
        <v>0</v>
      </c>
      <c r="R269" s="4">
        <f>N269/E269</f>
        <v>1.0321763073451384</v>
      </c>
      <c r="S269" s="4">
        <f>P269/K269</f>
        <v>1.0321763073451384</v>
      </c>
      <c r="T269" s="4">
        <f>R269-S269</f>
        <v>0</v>
      </c>
    </row>
    <row r="270" spans="1:25" s="4" customFormat="1" ht="15.75" customHeight="1" x14ac:dyDescent="0.25">
      <c r="A270" s="35">
        <v>267</v>
      </c>
      <c r="B270" s="35" t="s">
        <v>3</v>
      </c>
      <c r="C270" s="35" t="s">
        <v>16</v>
      </c>
      <c r="D270" s="35" t="s">
        <v>275</v>
      </c>
      <c r="E270" s="36">
        <v>1576.1373000000001</v>
      </c>
      <c r="F270" s="38">
        <v>2331754.3199999998</v>
      </c>
      <c r="G270" s="38">
        <v>2044760.98</v>
      </c>
      <c r="H270" s="41">
        <f t="shared" si="260"/>
        <v>286993.33999999985</v>
      </c>
      <c r="I270" s="42">
        <v>286993.34000000003</v>
      </c>
      <c r="J270" s="38">
        <v>10259.5</v>
      </c>
      <c r="K270" s="66">
        <f>E270/12/J270</f>
        <v>1.2802258882011794E-2</v>
      </c>
      <c r="L270" s="18"/>
      <c r="M270" s="20">
        <f t="shared" si="257"/>
        <v>0</v>
      </c>
      <c r="N270" s="13">
        <v>1375.7864</v>
      </c>
      <c r="O270" s="14">
        <v>10259.5</v>
      </c>
      <c r="P270" s="72">
        <f>N270/12/O270</f>
        <v>1.1174898061958835E-2</v>
      </c>
      <c r="Q270" s="28">
        <f t="shared" si="256"/>
        <v>0</v>
      </c>
      <c r="R270" s="33">
        <f>E270/N270</f>
        <v>1.1456264577117496</v>
      </c>
      <c r="S270" s="34">
        <f>K270/P270</f>
        <v>1.1456264577117494</v>
      </c>
      <c r="T270" s="52">
        <f t="shared" ref="T270" si="261">R270-S270</f>
        <v>0</v>
      </c>
    </row>
    <row r="271" spans="1:25" s="4" customFormat="1" ht="15.75" customHeight="1" x14ac:dyDescent="0.25">
      <c r="A271" s="35">
        <v>268</v>
      </c>
      <c r="B271" s="35" t="s">
        <v>3</v>
      </c>
      <c r="C271" s="35"/>
      <c r="D271" s="35" t="s">
        <v>276</v>
      </c>
      <c r="E271" s="36">
        <v>1876.1210000000001</v>
      </c>
      <c r="F271" s="37">
        <v>2777228.94</v>
      </c>
      <c r="G271" s="38">
        <v>2510681.61</v>
      </c>
      <c r="H271" s="41">
        <f t="shared" ref="H271:H280" si="262">F271-G271</f>
        <v>266547.33000000007</v>
      </c>
      <c r="I271" s="42">
        <v>266547.33</v>
      </c>
      <c r="J271" s="43">
        <v>12078.2</v>
      </c>
      <c r="K271" s="66">
        <f t="shared" ref="K271:K272" si="263">E271/J271/12</f>
        <v>1.2944264597925739E-2</v>
      </c>
      <c r="L271" s="20"/>
      <c r="M271" s="20">
        <f t="shared" si="257"/>
        <v>0</v>
      </c>
      <c r="N271" s="13">
        <v>1688.7561000000001</v>
      </c>
      <c r="O271" s="15">
        <v>12078.2</v>
      </c>
      <c r="P271" s="27">
        <f>N271/O271/12</f>
        <v>1.1651543690284975E-2</v>
      </c>
      <c r="Q271" s="28">
        <f t="shared" si="256"/>
        <v>0</v>
      </c>
      <c r="R271" s="4">
        <f>N271/E271</f>
        <v>0.90013176122435601</v>
      </c>
      <c r="S271" s="4">
        <f>P271/K271</f>
        <v>0.90013176122435601</v>
      </c>
      <c r="T271" s="4">
        <f>R271-S271</f>
        <v>0</v>
      </c>
      <c r="U271" s="26"/>
      <c r="V271" s="6"/>
      <c r="W271" s="6"/>
      <c r="X271" s="6"/>
      <c r="Y271" s="6"/>
    </row>
    <row r="272" spans="1:25" s="5" customFormat="1" ht="15.75" customHeight="1" x14ac:dyDescent="0.25">
      <c r="A272" s="35">
        <v>269</v>
      </c>
      <c r="B272" s="35" t="s">
        <v>3</v>
      </c>
      <c r="C272" s="35"/>
      <c r="D272" s="35" t="s">
        <v>277</v>
      </c>
      <c r="E272" s="36">
        <v>1232.3018999999999</v>
      </c>
      <c r="F272" s="37">
        <v>1823005.98</v>
      </c>
      <c r="G272" s="38">
        <v>1562465.89</v>
      </c>
      <c r="H272" s="41">
        <f t="shared" si="262"/>
        <v>260540.09000000008</v>
      </c>
      <c r="I272" s="37">
        <v>260540.09</v>
      </c>
      <c r="J272" s="43">
        <v>7555.52</v>
      </c>
      <c r="K272" s="66">
        <f t="shared" si="263"/>
        <v>1.359162903413663E-2</v>
      </c>
      <c r="L272" s="20"/>
      <c r="M272" s="20">
        <f t="shared" si="257"/>
        <v>0</v>
      </c>
      <c r="N272" s="13">
        <v>1051.1414</v>
      </c>
      <c r="O272" s="15">
        <v>7555.52</v>
      </c>
      <c r="P272" s="72">
        <f t="shared" ref="P272:P278" si="264">N272/12/O272</f>
        <v>1.1593525881298264E-2</v>
      </c>
      <c r="Q272" s="28">
        <f t="shared" si="256"/>
        <v>0</v>
      </c>
      <c r="R272" s="30">
        <f t="shared" ref="R272" si="265">E272/N272</f>
        <v>1.172346460714039</v>
      </c>
      <c r="S272" s="30">
        <f t="shared" ref="S272" si="266">K272/P272</f>
        <v>1.172346460714039</v>
      </c>
      <c r="T272" s="52">
        <f t="shared" ref="T272:T288" si="267">R272-S272</f>
        <v>0</v>
      </c>
      <c r="U272" s="26"/>
      <c r="V272" s="6"/>
      <c r="W272" s="6"/>
      <c r="X272" s="6"/>
      <c r="Y272" s="6"/>
    </row>
    <row r="273" spans="1:25" s="4" customFormat="1" ht="15.75" customHeight="1" x14ac:dyDescent="0.25">
      <c r="A273" s="35">
        <v>270</v>
      </c>
      <c r="B273" s="35" t="s">
        <v>3</v>
      </c>
      <c r="C273" s="35"/>
      <c r="D273" s="35" t="s">
        <v>278</v>
      </c>
      <c r="E273" s="36">
        <v>1261.2266</v>
      </c>
      <c r="F273" s="37">
        <v>1866761.38</v>
      </c>
      <c r="G273" s="38">
        <v>1791428.16</v>
      </c>
      <c r="H273" s="41">
        <f>F273-G273</f>
        <v>75333.219999999972</v>
      </c>
      <c r="I273" s="42">
        <v>75333.22</v>
      </c>
      <c r="J273" s="43">
        <v>7577.5</v>
      </c>
      <c r="K273" s="66">
        <f>E273/12/J273</f>
        <v>1.3870302430440998E-2</v>
      </c>
      <c r="L273" s="17"/>
      <c r="M273" s="20">
        <f t="shared" si="257"/>
        <v>0</v>
      </c>
      <c r="N273" s="13">
        <v>1204.395</v>
      </c>
      <c r="O273" s="15">
        <v>7577.1</v>
      </c>
      <c r="P273" s="72">
        <f t="shared" si="264"/>
        <v>1.324599780918821E-2</v>
      </c>
      <c r="Q273" s="28">
        <f t="shared" si="256"/>
        <v>0.3999999999996362</v>
      </c>
      <c r="R273" s="4">
        <f>E273/N273</f>
        <v>1.0471868448474131</v>
      </c>
      <c r="S273" s="6">
        <f>K273/P273</f>
        <v>1.047131566096118</v>
      </c>
      <c r="T273" s="52">
        <f t="shared" si="267"/>
        <v>5.5278751295073647E-5</v>
      </c>
      <c r="U273" s="6"/>
      <c r="V273" s="6"/>
      <c r="W273" s="6"/>
      <c r="X273" s="6"/>
      <c r="Y273" s="6"/>
    </row>
    <row r="274" spans="1:25" s="5" customFormat="1" ht="15.75" customHeight="1" x14ac:dyDescent="0.25">
      <c r="A274" s="35">
        <v>271</v>
      </c>
      <c r="B274" s="35" t="s">
        <v>3</v>
      </c>
      <c r="C274" s="35"/>
      <c r="D274" s="35" t="s">
        <v>279</v>
      </c>
      <c r="E274" s="36">
        <v>3211.3177000000001</v>
      </c>
      <c r="F274" s="37">
        <v>4754019.21</v>
      </c>
      <c r="G274" s="38">
        <v>4077440.99</v>
      </c>
      <c r="H274" s="41">
        <f t="shared" si="262"/>
        <v>676578.21999999974</v>
      </c>
      <c r="I274" s="37">
        <v>677006.57</v>
      </c>
      <c r="J274" s="43">
        <v>21786.3</v>
      </c>
      <c r="K274" s="66">
        <f t="shared" ref="K274:K276" si="268">E274/J274/12</f>
        <v>1.2283398664910211E-2</v>
      </c>
      <c r="L274" s="20"/>
      <c r="M274" s="20">
        <f t="shared" si="257"/>
        <v>-428.35000000020955</v>
      </c>
      <c r="N274" s="13">
        <v>2742.4466000000002</v>
      </c>
      <c r="O274" s="15">
        <v>21785.4</v>
      </c>
      <c r="P274" s="72">
        <f t="shared" si="264"/>
        <v>1.0490384232865437E-2</v>
      </c>
      <c r="Q274" s="28">
        <f t="shared" si="256"/>
        <v>0.89999999999781721</v>
      </c>
      <c r="R274" s="52">
        <f t="shared" ref="R274:R276" si="269">E274/N274</f>
        <v>1.1709681785599764</v>
      </c>
      <c r="S274" s="52">
        <f t="shared" ref="S274:S276" si="270">K274/P274</f>
        <v>1.1709198054373853</v>
      </c>
      <c r="T274" s="52">
        <f t="shared" si="267"/>
        <v>4.8373122591094386E-5</v>
      </c>
      <c r="U274" s="26"/>
      <c r="V274" s="6"/>
      <c r="W274" s="6"/>
      <c r="X274" s="6"/>
      <c r="Y274" s="6"/>
    </row>
    <row r="275" spans="1:25" s="4" customFormat="1" ht="15.75" customHeight="1" x14ac:dyDescent="0.25">
      <c r="A275" s="35">
        <v>272</v>
      </c>
      <c r="B275" s="35" t="s">
        <v>3</v>
      </c>
      <c r="C275" s="35"/>
      <c r="D275" s="35" t="s">
        <v>280</v>
      </c>
      <c r="E275" s="36">
        <v>1171.1833999999999</v>
      </c>
      <c r="F275" s="37">
        <v>1734248.12</v>
      </c>
      <c r="G275" s="38">
        <v>1466488.34</v>
      </c>
      <c r="H275" s="41">
        <f t="shared" si="262"/>
        <v>267759.78000000003</v>
      </c>
      <c r="I275" s="42">
        <v>267759.78000000003</v>
      </c>
      <c r="J275" s="43">
        <v>7299.6</v>
      </c>
      <c r="K275" s="66">
        <f t="shared" si="268"/>
        <v>1.337040614097576E-2</v>
      </c>
      <c r="L275" s="20"/>
      <c r="M275" s="20">
        <f t="shared" si="257"/>
        <v>0</v>
      </c>
      <c r="N275" s="13">
        <v>985.83780000000002</v>
      </c>
      <c r="O275" s="15">
        <v>7299.1</v>
      </c>
      <c r="P275" s="72">
        <f t="shared" si="264"/>
        <v>1.1255243797180473E-2</v>
      </c>
      <c r="Q275" s="28">
        <f t="shared" si="256"/>
        <v>0.5</v>
      </c>
      <c r="R275" s="30">
        <f t="shared" si="269"/>
        <v>1.1880082098698181</v>
      </c>
      <c r="S275" s="30">
        <f t="shared" si="270"/>
        <v>1.1879268349855872</v>
      </c>
      <c r="T275" s="52">
        <f t="shared" si="267"/>
        <v>8.1374884230989153E-5</v>
      </c>
      <c r="U275" s="24"/>
    </row>
    <row r="276" spans="1:25" s="4" customFormat="1" ht="15.75" customHeight="1" x14ac:dyDescent="0.25">
      <c r="A276" s="35">
        <v>273</v>
      </c>
      <c r="B276" s="35" t="s">
        <v>3</v>
      </c>
      <c r="C276" s="35"/>
      <c r="D276" s="35" t="s">
        <v>281</v>
      </c>
      <c r="E276" s="36">
        <v>1114.1949</v>
      </c>
      <c r="F276" s="37">
        <v>1649478.88</v>
      </c>
      <c r="G276" s="38">
        <v>1422275.37</v>
      </c>
      <c r="H276" s="41">
        <f t="shared" si="262"/>
        <v>227203.50999999978</v>
      </c>
      <c r="I276" s="42">
        <v>227203.51</v>
      </c>
      <c r="J276" s="43">
        <v>7279.6</v>
      </c>
      <c r="K276" s="66">
        <f t="shared" si="268"/>
        <v>1.2754763311170944E-2</v>
      </c>
      <c r="L276" s="20"/>
      <c r="M276" s="20">
        <f t="shared" si="257"/>
        <v>-2.3283064365386963E-10</v>
      </c>
      <c r="N276" s="13">
        <v>956.4819</v>
      </c>
      <c r="O276" s="15">
        <v>7279.4</v>
      </c>
      <c r="P276" s="72">
        <f t="shared" si="264"/>
        <v>1.0949642140835783E-2</v>
      </c>
      <c r="Q276" s="28">
        <f t="shared" si="256"/>
        <v>0.2000000000007276</v>
      </c>
      <c r="R276" s="52">
        <f t="shared" si="269"/>
        <v>1.1648886403391427</v>
      </c>
      <c r="S276" s="52">
        <f t="shared" si="270"/>
        <v>1.1648566361454966</v>
      </c>
      <c r="T276" s="52">
        <f t="shared" si="267"/>
        <v>3.2004193646129053E-5</v>
      </c>
      <c r="U276" s="26"/>
      <c r="V276" s="6"/>
      <c r="W276" s="6"/>
      <c r="X276" s="6"/>
      <c r="Y276" s="6"/>
    </row>
    <row r="277" spans="1:25" s="4" customFormat="1" ht="15.75" customHeight="1" x14ac:dyDescent="0.25">
      <c r="A277" s="35">
        <v>274</v>
      </c>
      <c r="B277" s="35" t="s">
        <v>3</v>
      </c>
      <c r="C277" s="35" t="s">
        <v>16</v>
      </c>
      <c r="D277" s="35" t="s">
        <v>282</v>
      </c>
      <c r="E277" s="36">
        <v>1854.2682</v>
      </c>
      <c r="F277" s="38">
        <v>2743596.85</v>
      </c>
      <c r="G277" s="38">
        <v>2616572.5299999998</v>
      </c>
      <c r="H277" s="41">
        <f t="shared" si="262"/>
        <v>127024.3200000003</v>
      </c>
      <c r="I277" s="42">
        <v>127024.32000000001</v>
      </c>
      <c r="J277" s="38">
        <v>9698.7999999999993</v>
      </c>
      <c r="K277" s="66">
        <f>E277/12/J277</f>
        <v>1.5932110157957684E-2</v>
      </c>
      <c r="L277" s="18"/>
      <c r="M277" s="20">
        <f t="shared" si="257"/>
        <v>2.9103830456733704E-10</v>
      </c>
      <c r="N277" s="13">
        <v>1759.8279</v>
      </c>
      <c r="O277" s="14">
        <v>9698.7999999999993</v>
      </c>
      <c r="P277" s="72">
        <f t="shared" si="264"/>
        <v>1.5120666989730688E-2</v>
      </c>
      <c r="Q277" s="28">
        <f t="shared" si="256"/>
        <v>0</v>
      </c>
      <c r="R277" s="33">
        <f>E277/N277</f>
        <v>1.0536645088988532</v>
      </c>
      <c r="S277" s="34">
        <f>K277/P277</f>
        <v>1.053664508898853</v>
      </c>
      <c r="T277" s="52">
        <f t="shared" si="267"/>
        <v>0</v>
      </c>
    </row>
    <row r="278" spans="1:25" s="4" customFormat="1" ht="15.75" customHeight="1" x14ac:dyDescent="0.25">
      <c r="A278" s="35">
        <v>275</v>
      </c>
      <c r="B278" s="35" t="s">
        <v>3</v>
      </c>
      <c r="C278" s="35"/>
      <c r="D278" s="35" t="s">
        <v>283</v>
      </c>
      <c r="E278" s="36">
        <v>447.19540000000001</v>
      </c>
      <c r="F278" s="37">
        <v>661817.96</v>
      </c>
      <c r="G278" s="38">
        <v>583340.44999999995</v>
      </c>
      <c r="H278" s="41">
        <f t="shared" si="262"/>
        <v>78477.510000000009</v>
      </c>
      <c r="I278" s="42">
        <v>78477.509999999995</v>
      </c>
      <c r="J278" s="43">
        <v>2698.4</v>
      </c>
      <c r="K278" s="66">
        <f>E278/12/J278</f>
        <v>1.3810511167111374E-2</v>
      </c>
      <c r="L278" s="17"/>
      <c r="M278" s="20">
        <f t="shared" si="257"/>
        <v>0</v>
      </c>
      <c r="N278" s="13">
        <v>392.2645</v>
      </c>
      <c r="O278" s="15">
        <v>2700.3</v>
      </c>
      <c r="P278" s="72">
        <f t="shared" si="264"/>
        <v>1.2105583947462625E-2</v>
      </c>
      <c r="Q278" s="28">
        <f t="shared" si="256"/>
        <v>-1.9000000000000909</v>
      </c>
      <c r="R278" s="4">
        <f>E278/N278</f>
        <v>1.1400353587948948</v>
      </c>
      <c r="S278" s="6">
        <f>K278/P278</f>
        <v>1.1408380815868124</v>
      </c>
      <c r="T278" s="52">
        <f t="shared" si="267"/>
        <v>-8.0272279191762053E-4</v>
      </c>
      <c r="U278" s="6"/>
      <c r="V278" s="6"/>
      <c r="W278" s="6"/>
      <c r="X278" s="6"/>
      <c r="Y278" s="6"/>
    </row>
    <row r="279" spans="1:25" s="4" customFormat="1" ht="15.75" customHeight="1" x14ac:dyDescent="0.25">
      <c r="A279" s="35">
        <v>276</v>
      </c>
      <c r="B279" s="35" t="s">
        <v>3</v>
      </c>
      <c r="C279" s="35"/>
      <c r="D279" s="35" t="s">
        <v>284</v>
      </c>
      <c r="E279" s="36" t="s">
        <v>352</v>
      </c>
      <c r="F279" s="37"/>
      <c r="G279" s="38">
        <v>1091947.28</v>
      </c>
      <c r="H279" s="41"/>
      <c r="I279" s="42"/>
      <c r="J279" s="43">
        <v>3885.6</v>
      </c>
      <c r="K279" s="66"/>
      <c r="L279" s="17" t="s">
        <v>352</v>
      </c>
      <c r="M279" s="20">
        <f t="shared" si="257"/>
        <v>0</v>
      </c>
      <c r="N279" s="58" t="s">
        <v>352</v>
      </c>
      <c r="O279" s="59"/>
      <c r="P279" s="72" t="e">
        <f t="shared" ref="P279:P280" si="271">N279/O279/12</f>
        <v>#VALUE!</v>
      </c>
      <c r="Q279" s="28">
        <f t="shared" si="256"/>
        <v>3885.6</v>
      </c>
      <c r="R279" s="53" t="e">
        <f t="shared" ref="R279:R280" si="272">N279/E279</f>
        <v>#VALUE!</v>
      </c>
      <c r="S279" s="53" t="e">
        <f t="shared" ref="S279:S280" si="273">P279/K279</f>
        <v>#VALUE!</v>
      </c>
      <c r="T279" s="31" t="e">
        <f t="shared" si="267"/>
        <v>#VALUE!</v>
      </c>
      <c r="U279" s="6"/>
      <c r="V279" s="6"/>
      <c r="W279" s="6"/>
      <c r="X279" s="6"/>
      <c r="Y279" s="6"/>
    </row>
    <row r="280" spans="1:25" s="4" customFormat="1" ht="15.75" customHeight="1" x14ac:dyDescent="0.25">
      <c r="A280" s="35">
        <v>277</v>
      </c>
      <c r="B280" s="35" t="s">
        <v>3</v>
      </c>
      <c r="C280" s="35" t="s">
        <v>16</v>
      </c>
      <c r="D280" s="35" t="s">
        <v>285</v>
      </c>
      <c r="E280" s="36">
        <v>304.88839999999999</v>
      </c>
      <c r="F280" s="38">
        <v>451370.1</v>
      </c>
      <c r="G280" s="38">
        <v>397680.24</v>
      </c>
      <c r="H280" s="41">
        <f t="shared" si="262"/>
        <v>53689.859999999986</v>
      </c>
      <c r="I280" s="42">
        <v>53689.86</v>
      </c>
      <c r="J280" s="38">
        <v>1592</v>
      </c>
      <c r="K280" s="66">
        <f>E280/12/J280</f>
        <v>1.5959401172529312E-2</v>
      </c>
      <c r="L280" s="18"/>
      <c r="M280" s="20">
        <f t="shared" si="257"/>
        <v>0</v>
      </c>
      <c r="N280" s="58">
        <v>267.39490000000001</v>
      </c>
      <c r="O280" s="58">
        <v>1592</v>
      </c>
      <c r="P280" s="72">
        <f t="shared" si="271"/>
        <v>1.3996801716917924E-2</v>
      </c>
      <c r="Q280" s="28">
        <f t="shared" si="256"/>
        <v>0</v>
      </c>
      <c r="R280" s="53">
        <f t="shared" si="272"/>
        <v>0.87702549523038598</v>
      </c>
      <c r="S280" s="53">
        <f t="shared" si="273"/>
        <v>0.87702549523038609</v>
      </c>
      <c r="T280" s="31">
        <f t="shared" si="267"/>
        <v>0</v>
      </c>
    </row>
    <row r="281" spans="1:25" s="5" customFormat="1" ht="15.75" customHeight="1" x14ac:dyDescent="0.25">
      <c r="A281" s="35">
        <v>278</v>
      </c>
      <c r="B281" s="35" t="s">
        <v>3</v>
      </c>
      <c r="C281" s="35"/>
      <c r="D281" s="35" t="s">
        <v>286</v>
      </c>
      <c r="E281" s="36">
        <v>471.55160000000001</v>
      </c>
      <c r="F281" s="37">
        <v>697585.15</v>
      </c>
      <c r="G281" s="38">
        <v>603129.43000000005</v>
      </c>
      <c r="H281" s="41">
        <f t="shared" ref="H281:H285" si="274">F281-G281</f>
        <v>94455.719999999972</v>
      </c>
      <c r="I281" s="37">
        <v>94447.94</v>
      </c>
      <c r="J281" s="43">
        <v>2320</v>
      </c>
      <c r="K281" s="66">
        <f t="shared" ref="K281:K282" si="275">E281/J281/12</f>
        <v>1.6937916666666667E-2</v>
      </c>
      <c r="L281" s="20"/>
      <c r="M281" s="20">
        <f t="shared" si="257"/>
        <v>7.779999999969732</v>
      </c>
      <c r="N281" s="13">
        <v>405.51190000000003</v>
      </c>
      <c r="O281" s="15">
        <v>2320</v>
      </c>
      <c r="P281" s="72">
        <f t="shared" ref="P281:P282" si="276">N281/12/O281</f>
        <v>1.4565801005747128E-2</v>
      </c>
      <c r="Q281" s="28">
        <f t="shared" si="256"/>
        <v>0</v>
      </c>
      <c r="R281" s="52">
        <f t="shared" ref="R281:R284" si="277">E281/N281</f>
        <v>1.1628551467910067</v>
      </c>
      <c r="S281" s="52">
        <f t="shared" ref="S281:S284" si="278">K281/P281</f>
        <v>1.1628551467910064</v>
      </c>
      <c r="T281" s="52">
        <f t="shared" si="267"/>
        <v>0</v>
      </c>
      <c r="U281" s="26"/>
      <c r="V281" s="6"/>
      <c r="W281" s="6"/>
      <c r="X281" s="6"/>
      <c r="Y281" s="6"/>
    </row>
    <row r="282" spans="1:25" s="4" customFormat="1" ht="15.75" customHeight="1" x14ac:dyDescent="0.25">
      <c r="A282" s="35">
        <v>279</v>
      </c>
      <c r="B282" s="35" t="s">
        <v>3</v>
      </c>
      <c r="C282" s="35"/>
      <c r="D282" s="35" t="s">
        <v>287</v>
      </c>
      <c r="E282" s="36">
        <v>687.09100000000001</v>
      </c>
      <c r="F282" s="37">
        <v>1016941.77</v>
      </c>
      <c r="G282" s="38">
        <v>912473.52</v>
      </c>
      <c r="H282" s="41">
        <f t="shared" si="274"/>
        <v>104468.25</v>
      </c>
      <c r="I282" s="42">
        <v>104468.25</v>
      </c>
      <c r="J282" s="43">
        <v>3168.5</v>
      </c>
      <c r="K282" s="66">
        <f t="shared" si="275"/>
        <v>1.8070880016832359E-2</v>
      </c>
      <c r="L282" s="20"/>
      <c r="M282" s="20">
        <f t="shared" si="257"/>
        <v>0</v>
      </c>
      <c r="N282" s="13">
        <v>613.5788</v>
      </c>
      <c r="O282" s="15">
        <v>3168.5</v>
      </c>
      <c r="P282" s="72">
        <f t="shared" si="276"/>
        <v>1.6137467781810529E-2</v>
      </c>
      <c r="Q282" s="28">
        <f t="shared" si="256"/>
        <v>0</v>
      </c>
      <c r="R282" s="30">
        <f t="shared" si="277"/>
        <v>1.1198088982213859</v>
      </c>
      <c r="S282" s="30">
        <f t="shared" si="278"/>
        <v>1.1198088982213859</v>
      </c>
      <c r="T282" s="52">
        <f t="shared" si="267"/>
        <v>0</v>
      </c>
      <c r="U282" s="26"/>
      <c r="V282" s="6"/>
      <c r="W282" s="6"/>
      <c r="X282" s="6"/>
      <c r="Y282" s="6"/>
    </row>
    <row r="283" spans="1:25" s="4" customFormat="1" ht="15.75" customHeight="1" x14ac:dyDescent="0.25">
      <c r="A283" s="35">
        <v>280</v>
      </c>
      <c r="B283" s="35" t="s">
        <v>3</v>
      </c>
      <c r="C283" s="35" t="s">
        <v>16</v>
      </c>
      <c r="D283" s="35" t="s">
        <v>288</v>
      </c>
      <c r="E283" s="36">
        <v>593.69680000000005</v>
      </c>
      <c r="F283" s="38">
        <v>878730.2</v>
      </c>
      <c r="G283" s="38">
        <v>738929.24</v>
      </c>
      <c r="H283" s="41">
        <f t="shared" si="274"/>
        <v>139800.95999999996</v>
      </c>
      <c r="I283" s="42">
        <v>139800.95999999999</v>
      </c>
      <c r="J283" s="38">
        <f>2618.6-45.1</f>
        <v>2573.5</v>
      </c>
      <c r="K283" s="66">
        <f t="shared" ref="K283:K284" si="279">E283/12/J283</f>
        <v>1.9224687520238329E-2</v>
      </c>
      <c r="L283" s="18"/>
      <c r="M283" s="20">
        <f t="shared" si="257"/>
        <v>0</v>
      </c>
      <c r="N283" s="21">
        <v>498.74549999999999</v>
      </c>
      <c r="O283" s="14">
        <v>2573.5</v>
      </c>
      <c r="P283" s="72">
        <f>N283/O283/12</f>
        <v>1.6150038857586944E-2</v>
      </c>
      <c r="Q283" s="28">
        <f t="shared" si="256"/>
        <v>0</v>
      </c>
      <c r="R283" s="4">
        <f>N283/E283</f>
        <v>0.84006769111775559</v>
      </c>
      <c r="S283" s="4">
        <f>P283/K283</f>
        <v>0.8400676911177557</v>
      </c>
      <c r="T283" s="52">
        <f t="shared" si="267"/>
        <v>0</v>
      </c>
    </row>
    <row r="284" spans="1:25" s="4" customFormat="1" ht="15.75" customHeight="1" x14ac:dyDescent="0.25">
      <c r="A284" s="35">
        <v>281</v>
      </c>
      <c r="B284" s="35" t="s">
        <v>3</v>
      </c>
      <c r="C284" s="35" t="s">
        <v>16</v>
      </c>
      <c r="D284" s="35" t="s">
        <v>289</v>
      </c>
      <c r="E284" s="36">
        <v>805.57799999999997</v>
      </c>
      <c r="F284" s="38">
        <v>1192496.22</v>
      </c>
      <c r="G284" s="38">
        <v>1087481.1000000001</v>
      </c>
      <c r="H284" s="41">
        <f t="shared" si="274"/>
        <v>105015.11999999988</v>
      </c>
      <c r="I284" s="42">
        <v>105015.12</v>
      </c>
      <c r="J284" s="38">
        <v>3305.2</v>
      </c>
      <c r="K284" s="66">
        <f t="shared" si="279"/>
        <v>2.0310873774658116E-2</v>
      </c>
      <c r="L284" s="18"/>
      <c r="M284" s="20">
        <f t="shared" si="257"/>
        <v>-1.1641532182693481E-10</v>
      </c>
      <c r="N284" s="13">
        <v>731.57209999999998</v>
      </c>
      <c r="O284" s="14">
        <v>3305.2</v>
      </c>
      <c r="P284" s="72">
        <f t="shared" ref="P284:P288" si="280">N284/12/O284</f>
        <v>1.8444978115293074E-2</v>
      </c>
      <c r="Q284" s="28">
        <f t="shared" si="256"/>
        <v>0</v>
      </c>
      <c r="R284" s="33">
        <f t="shared" si="277"/>
        <v>1.1011600907142303</v>
      </c>
      <c r="S284" s="34">
        <f t="shared" si="278"/>
        <v>1.1011600907142303</v>
      </c>
      <c r="T284" s="52">
        <f t="shared" si="267"/>
        <v>0</v>
      </c>
    </row>
    <row r="285" spans="1:25" ht="15.75" customHeight="1" x14ac:dyDescent="0.25">
      <c r="A285" s="35">
        <v>282</v>
      </c>
      <c r="B285" s="35" t="s">
        <v>3</v>
      </c>
      <c r="C285" s="35" t="s">
        <v>16</v>
      </c>
      <c r="D285" s="35" t="s">
        <v>290</v>
      </c>
      <c r="E285" s="36">
        <v>664.37860000000001</v>
      </c>
      <c r="F285" s="38">
        <v>984014.8</v>
      </c>
      <c r="G285" s="38">
        <v>858116.16</v>
      </c>
      <c r="H285" s="41">
        <f t="shared" si="274"/>
        <v>125898.64000000001</v>
      </c>
      <c r="I285" s="37">
        <v>125898.64</v>
      </c>
      <c r="J285" s="38">
        <v>2760.8</v>
      </c>
      <c r="K285" s="66">
        <f>E285/12/J285</f>
        <v>2.0053927605524966E-2</v>
      </c>
      <c r="L285" s="18" t="s">
        <v>360</v>
      </c>
      <c r="M285" s="20">
        <f t="shared" si="257"/>
        <v>0</v>
      </c>
      <c r="N285" s="16">
        <v>577.03340000000003</v>
      </c>
      <c r="O285" s="14">
        <v>2760.8</v>
      </c>
      <c r="P285" s="72">
        <f t="shared" si="280"/>
        <v>1.7417457500241474E-2</v>
      </c>
      <c r="Q285" s="28">
        <f t="shared" si="256"/>
        <v>0</v>
      </c>
      <c r="R285" s="4">
        <f>E285/N285</f>
        <v>1.1513694008007163</v>
      </c>
      <c r="S285" s="6">
        <f>K285/P285</f>
        <v>1.1513694008007163</v>
      </c>
      <c r="T285" s="52">
        <f t="shared" si="267"/>
        <v>0</v>
      </c>
      <c r="U285"/>
      <c r="V285"/>
      <c r="W285"/>
      <c r="X285"/>
      <c r="Y285"/>
    </row>
    <row r="286" spans="1:25" s="4" customFormat="1" ht="15.75" customHeight="1" x14ac:dyDescent="0.25">
      <c r="A286" s="35">
        <v>283</v>
      </c>
      <c r="B286" s="35" t="s">
        <v>3</v>
      </c>
      <c r="C286" s="35"/>
      <c r="D286" s="35" t="s">
        <v>291</v>
      </c>
      <c r="E286" s="36">
        <v>755.34259999999995</v>
      </c>
      <c r="F286" s="37">
        <v>1118148.25</v>
      </c>
      <c r="G286" s="38">
        <v>994651.89</v>
      </c>
      <c r="H286" s="41">
        <f t="shared" ref="H286:H288" si="281">F286-G286</f>
        <v>123496.35999999999</v>
      </c>
      <c r="I286" s="42">
        <v>123496.36</v>
      </c>
      <c r="J286" s="43">
        <v>3226</v>
      </c>
      <c r="K286" s="66">
        <f t="shared" ref="K286:K288" si="282">E286/J286/12</f>
        <v>1.9511846455879313E-2</v>
      </c>
      <c r="L286" s="20"/>
      <c r="M286" s="20">
        <f t="shared" si="257"/>
        <v>0</v>
      </c>
      <c r="N286" s="13">
        <v>669.13250000000005</v>
      </c>
      <c r="O286" s="15">
        <v>3226</v>
      </c>
      <c r="P286" s="72">
        <f t="shared" si="280"/>
        <v>1.7284885823517258E-2</v>
      </c>
      <c r="Q286" s="28">
        <f t="shared" si="256"/>
        <v>0</v>
      </c>
      <c r="R286" s="52">
        <f t="shared" ref="R286:R288" si="283">E286/N286</f>
        <v>1.1288386081979278</v>
      </c>
      <c r="S286" s="52">
        <f t="shared" ref="S286:S288" si="284">K286/P286</f>
        <v>1.1288386081979278</v>
      </c>
      <c r="T286" s="52">
        <f t="shared" si="267"/>
        <v>0</v>
      </c>
      <c r="U286" s="26"/>
      <c r="V286" s="6"/>
      <c r="W286" s="6"/>
      <c r="X286" s="6"/>
      <c r="Y286" s="6"/>
    </row>
    <row r="287" spans="1:25" s="4" customFormat="1" ht="15.75" customHeight="1" x14ac:dyDescent="0.25">
      <c r="A287" s="35">
        <v>284</v>
      </c>
      <c r="B287" s="35" t="s">
        <v>3</v>
      </c>
      <c r="C287" s="35"/>
      <c r="D287" s="35" t="s">
        <v>292</v>
      </c>
      <c r="E287" s="36">
        <v>642.68320000000006</v>
      </c>
      <c r="F287" s="37">
        <v>951569.02</v>
      </c>
      <c r="G287" s="38">
        <v>848367.29</v>
      </c>
      <c r="H287" s="41">
        <f t="shared" si="281"/>
        <v>103201.72999999998</v>
      </c>
      <c r="I287" s="42">
        <v>103201.73</v>
      </c>
      <c r="J287" s="43">
        <v>3203.96</v>
      </c>
      <c r="K287" s="66">
        <f t="shared" si="282"/>
        <v>1.6715855795120207E-2</v>
      </c>
      <c r="L287" s="20"/>
      <c r="M287" s="20">
        <f t="shared" si="257"/>
        <v>0</v>
      </c>
      <c r="N287" s="13">
        <v>570.59310000000005</v>
      </c>
      <c r="O287" s="15">
        <v>3203.96</v>
      </c>
      <c r="P287" s="72">
        <f t="shared" si="280"/>
        <v>1.4840829785640271E-2</v>
      </c>
      <c r="Q287" s="28">
        <f t="shared" si="256"/>
        <v>0</v>
      </c>
      <c r="R287" s="52">
        <f t="shared" si="283"/>
        <v>1.1263423970601818</v>
      </c>
      <c r="S287" s="52">
        <f t="shared" si="284"/>
        <v>1.1263423970601818</v>
      </c>
      <c r="T287" s="52">
        <f t="shared" si="267"/>
        <v>0</v>
      </c>
      <c r="U287" s="26"/>
      <c r="V287" s="6"/>
      <c r="W287" s="6"/>
      <c r="X287" s="6"/>
      <c r="Y287" s="6"/>
    </row>
    <row r="288" spans="1:25" s="4" customFormat="1" ht="15.75" customHeight="1" x14ac:dyDescent="0.25">
      <c r="A288" s="35">
        <v>285</v>
      </c>
      <c r="B288" s="35" t="s">
        <v>3</v>
      </c>
      <c r="C288" s="35"/>
      <c r="D288" s="35" t="s">
        <v>293</v>
      </c>
      <c r="E288" s="36">
        <v>1002.6794</v>
      </c>
      <c r="F288" s="37">
        <v>1484941.72</v>
      </c>
      <c r="G288" s="38">
        <v>1301543.52</v>
      </c>
      <c r="H288" s="41">
        <f t="shared" si="281"/>
        <v>183398.19999999995</v>
      </c>
      <c r="I288" s="42">
        <v>183398.2</v>
      </c>
      <c r="J288" s="43">
        <v>4464.2</v>
      </c>
      <c r="K288" s="66">
        <f t="shared" si="282"/>
        <v>1.8717041500530145E-2</v>
      </c>
      <c r="L288" s="20"/>
      <c r="M288" s="20">
        <f t="shared" si="257"/>
        <v>0</v>
      </c>
      <c r="N288" s="13">
        <v>875.43380000000002</v>
      </c>
      <c r="O288" s="15">
        <v>4464.2</v>
      </c>
      <c r="P288" s="72">
        <f t="shared" si="280"/>
        <v>1.6341744694831475E-2</v>
      </c>
      <c r="Q288" s="28">
        <f t="shared" si="256"/>
        <v>0</v>
      </c>
      <c r="R288" s="52">
        <f t="shared" si="283"/>
        <v>1.1453514817453929</v>
      </c>
      <c r="S288" s="52">
        <f t="shared" si="284"/>
        <v>1.1453514817453929</v>
      </c>
      <c r="T288" s="52">
        <f t="shared" si="267"/>
        <v>0</v>
      </c>
      <c r="U288" s="26"/>
      <c r="V288" s="6"/>
      <c r="W288" s="6"/>
      <c r="X288" s="6"/>
      <c r="Y288" s="6"/>
    </row>
    <row r="289" spans="1:25" s="4" customFormat="1" ht="15.75" customHeight="1" x14ac:dyDescent="0.25">
      <c r="A289" s="35">
        <v>286</v>
      </c>
      <c r="B289" s="35" t="s">
        <v>3</v>
      </c>
      <c r="C289" s="35" t="s">
        <v>16</v>
      </c>
      <c r="D289" s="35" t="s">
        <v>294</v>
      </c>
      <c r="E289" s="36">
        <v>617.56690000000003</v>
      </c>
      <c r="F289" s="38">
        <v>914418.89</v>
      </c>
      <c r="G289" s="38">
        <v>786796.09</v>
      </c>
      <c r="H289" s="41">
        <f>F289-G289</f>
        <v>127622.80000000005</v>
      </c>
      <c r="I289" s="42">
        <v>127622.8</v>
      </c>
      <c r="J289" s="38">
        <v>2708.6</v>
      </c>
      <c r="K289" s="66">
        <f>E289/12/J289</f>
        <v>1.9000187673829039E-2</v>
      </c>
      <c r="L289" s="18"/>
      <c r="M289" s="20">
        <f t="shared" si="257"/>
        <v>0</v>
      </c>
      <c r="N289" s="13">
        <v>528.99400000000003</v>
      </c>
      <c r="O289" s="14">
        <v>2708.6</v>
      </c>
      <c r="P289" s="27">
        <f>N289/O289/12</f>
        <v>1.627513598661055E-2</v>
      </c>
      <c r="Q289" s="28">
        <f t="shared" si="256"/>
        <v>0</v>
      </c>
      <c r="R289" s="4">
        <f>N289/E289</f>
        <v>0.85657764365285771</v>
      </c>
      <c r="S289" s="4">
        <f>P289/K289</f>
        <v>0.85657764365285771</v>
      </c>
      <c r="T289" s="4">
        <f>R289-S289</f>
        <v>0</v>
      </c>
    </row>
    <row r="290" spans="1:25" s="48" customFormat="1" ht="15.75" customHeight="1" x14ac:dyDescent="0.25">
      <c r="A290" s="35">
        <v>287</v>
      </c>
      <c r="B290" s="35" t="s">
        <v>95</v>
      </c>
      <c r="C290" s="35"/>
      <c r="D290" s="35" t="s">
        <v>295</v>
      </c>
      <c r="E290" s="36">
        <v>821.02829999999994</v>
      </c>
      <c r="F290" s="37">
        <v>1216826.58</v>
      </c>
      <c r="G290" s="38">
        <v>955472.46</v>
      </c>
      <c r="H290" s="41">
        <f t="shared" ref="H290:H292" si="285">F290-G290</f>
        <v>261354.12000000011</v>
      </c>
      <c r="I290" s="42">
        <v>261354.12</v>
      </c>
      <c r="J290" s="43">
        <v>4389.3</v>
      </c>
      <c r="K290" s="66">
        <f>E290/J290/12</f>
        <v>1.5587684824459479E-2</v>
      </c>
      <c r="L290" s="73"/>
      <c r="M290" s="73">
        <f t="shared" si="257"/>
        <v>0</v>
      </c>
      <c r="N290" s="36">
        <v>642.3383</v>
      </c>
      <c r="O290" s="43">
        <v>4389.3</v>
      </c>
      <c r="P290" s="74">
        <f t="shared" ref="P290:P296" si="286">N290/12/O290</f>
        <v>1.2195154504514766E-2</v>
      </c>
      <c r="Q290" s="75">
        <f t="shared" si="256"/>
        <v>0</v>
      </c>
      <c r="R290" s="76">
        <f>E290/N290</f>
        <v>1.27818674365206</v>
      </c>
      <c r="S290" s="76">
        <f>K290/P290</f>
        <v>1.27818674365206</v>
      </c>
      <c r="T290" s="76">
        <f t="shared" ref="T290:T296" si="287">R290-S290</f>
        <v>0</v>
      </c>
      <c r="U290" s="77"/>
    </row>
    <row r="291" spans="1:25" s="4" customFormat="1" ht="15.75" customHeight="1" x14ac:dyDescent="0.25">
      <c r="A291" s="35">
        <v>288</v>
      </c>
      <c r="B291" s="35" t="s">
        <v>3</v>
      </c>
      <c r="C291" s="35"/>
      <c r="D291" s="35" t="s">
        <v>296</v>
      </c>
      <c r="E291" s="36">
        <v>886.67529999999999</v>
      </c>
      <c r="F291" s="37">
        <v>1313831.58</v>
      </c>
      <c r="G291" s="38">
        <v>1106628.1399999999</v>
      </c>
      <c r="H291" s="41">
        <f>F291-G291</f>
        <v>207203.44000000018</v>
      </c>
      <c r="I291" s="42">
        <v>207203.44</v>
      </c>
      <c r="J291" s="43">
        <v>4420.6000000000004</v>
      </c>
      <c r="K291" s="66">
        <f>E291/12/J291</f>
        <v>1.6714836975372873E-2</v>
      </c>
      <c r="L291" s="17"/>
      <c r="M291" s="20">
        <f t="shared" si="257"/>
        <v>0</v>
      </c>
      <c r="N291" s="13">
        <v>744.31119999999999</v>
      </c>
      <c r="O291" s="15">
        <v>4420.6000000000004</v>
      </c>
      <c r="P291" s="72">
        <f t="shared" si="286"/>
        <v>1.4031111915426261E-2</v>
      </c>
      <c r="Q291" s="28">
        <f t="shared" si="256"/>
        <v>0</v>
      </c>
      <c r="R291" s="4">
        <f>E291/N291</f>
        <v>1.1912695926112626</v>
      </c>
      <c r="S291" s="6">
        <f>K291/P291</f>
        <v>1.1912695926112624</v>
      </c>
      <c r="T291" s="52">
        <f t="shared" si="287"/>
        <v>0</v>
      </c>
      <c r="U291" s="6"/>
      <c r="V291" s="6"/>
      <c r="W291" s="6"/>
      <c r="X291" s="6"/>
      <c r="Y291" s="6"/>
    </row>
    <row r="292" spans="1:25" s="4" customFormat="1" ht="15.75" customHeight="1" x14ac:dyDescent="0.25">
      <c r="A292" s="35">
        <v>289</v>
      </c>
      <c r="B292" s="35" t="s">
        <v>3</v>
      </c>
      <c r="C292" s="35"/>
      <c r="D292" s="35" t="s">
        <v>297</v>
      </c>
      <c r="E292" s="36">
        <v>1357.5516</v>
      </c>
      <c r="F292" s="37">
        <v>2009909.44</v>
      </c>
      <c r="G292" s="38">
        <v>1779653.04</v>
      </c>
      <c r="H292" s="41">
        <f t="shared" si="285"/>
        <v>230256.39999999991</v>
      </c>
      <c r="I292" s="42">
        <v>230256.4</v>
      </c>
      <c r="J292" s="43">
        <v>6229.9</v>
      </c>
      <c r="K292" s="66">
        <f>E292/J292/12</f>
        <v>1.815908762580459E-2</v>
      </c>
      <c r="L292" s="20"/>
      <c r="M292" s="20">
        <f t="shared" si="257"/>
        <v>0</v>
      </c>
      <c r="N292" s="13">
        <v>1196.7137</v>
      </c>
      <c r="O292" s="15">
        <v>6229.2</v>
      </c>
      <c r="P292" s="72">
        <f t="shared" si="286"/>
        <v>1.6009462156724243E-2</v>
      </c>
      <c r="Q292" s="28">
        <f t="shared" si="256"/>
        <v>0.6999999999998181</v>
      </c>
      <c r="R292" s="52">
        <f>E292/N292</f>
        <v>1.1343996479692677</v>
      </c>
      <c r="S292" s="52">
        <f>K292/P292</f>
        <v>1.1342721852887148</v>
      </c>
      <c r="T292" s="52">
        <f t="shared" si="287"/>
        <v>1.2746268055296994E-4</v>
      </c>
      <c r="U292" s="26"/>
      <c r="V292" s="6"/>
      <c r="W292" s="6"/>
      <c r="X292" s="6"/>
      <c r="Y292" s="6"/>
    </row>
    <row r="293" spans="1:25" s="4" customFormat="1" ht="15.75" customHeight="1" x14ac:dyDescent="0.25">
      <c r="A293" s="35">
        <v>290</v>
      </c>
      <c r="B293" s="35" t="s">
        <v>3</v>
      </c>
      <c r="C293" s="35" t="s">
        <v>16</v>
      </c>
      <c r="D293" s="35" t="s">
        <v>298</v>
      </c>
      <c r="E293" s="36">
        <v>680.13390000000004</v>
      </c>
      <c r="F293" s="38">
        <v>1006570.7</v>
      </c>
      <c r="G293" s="38">
        <v>836617.62</v>
      </c>
      <c r="H293" s="41">
        <f>F293-G293</f>
        <v>169953.07999999996</v>
      </c>
      <c r="I293" s="42">
        <v>169953.08</v>
      </c>
      <c r="J293" s="38">
        <v>3316</v>
      </c>
      <c r="K293" s="66">
        <f>E293/12/J293</f>
        <v>1.7092227080820269E-2</v>
      </c>
      <c r="L293" s="18"/>
      <c r="M293" s="20">
        <f t="shared" si="257"/>
        <v>0</v>
      </c>
      <c r="N293" s="13">
        <v>562.69979999999998</v>
      </c>
      <c r="O293" s="14">
        <v>3316</v>
      </c>
      <c r="P293" s="72">
        <f t="shared" si="286"/>
        <v>1.4141028347406513E-2</v>
      </c>
      <c r="Q293" s="28">
        <f t="shared" si="256"/>
        <v>0</v>
      </c>
      <c r="R293" s="33">
        <f>E293/N293</f>
        <v>1.2086976039444124</v>
      </c>
      <c r="S293" s="34">
        <f>K293/P293</f>
        <v>1.2086976039444126</v>
      </c>
      <c r="T293" s="52">
        <f t="shared" si="287"/>
        <v>0</v>
      </c>
    </row>
    <row r="294" spans="1:25" s="4" customFormat="1" ht="15.75" customHeight="1" x14ac:dyDescent="0.25">
      <c r="A294" s="35">
        <v>291</v>
      </c>
      <c r="B294" s="35" t="s">
        <v>3</v>
      </c>
      <c r="C294" s="35"/>
      <c r="D294" s="35" t="s">
        <v>299</v>
      </c>
      <c r="E294" s="36">
        <v>1245.0625</v>
      </c>
      <c r="F294" s="37">
        <v>1844153.12</v>
      </c>
      <c r="G294" s="38">
        <v>1602525.66</v>
      </c>
      <c r="H294" s="41">
        <f t="shared" ref="H294:H297" si="288">F294-G294</f>
        <v>241627.4600000002</v>
      </c>
      <c r="I294" s="42">
        <v>241627.46</v>
      </c>
      <c r="J294" s="43">
        <v>6228.4</v>
      </c>
      <c r="K294" s="66">
        <f t="shared" ref="K294:K295" si="289">E294/J294/12</f>
        <v>1.6658404780253891E-2</v>
      </c>
      <c r="L294" s="20"/>
      <c r="M294" s="20">
        <f t="shared" si="257"/>
        <v>0</v>
      </c>
      <c r="N294" s="13">
        <v>1077.9402</v>
      </c>
      <c r="O294" s="15">
        <v>6228.4</v>
      </c>
      <c r="P294" s="72">
        <f t="shared" si="286"/>
        <v>1.4422379744396635E-2</v>
      </c>
      <c r="Q294" s="28">
        <f t="shared" si="256"/>
        <v>0</v>
      </c>
      <c r="R294" s="30">
        <f t="shared" ref="R294:R295" si="290">E294/N294</f>
        <v>1.155038563363719</v>
      </c>
      <c r="S294" s="30">
        <f t="shared" ref="S294:S295" si="291">K294/P294</f>
        <v>1.155038563363719</v>
      </c>
      <c r="T294" s="52">
        <f t="shared" si="287"/>
        <v>0</v>
      </c>
      <c r="U294" s="26"/>
      <c r="V294" s="6"/>
      <c r="W294" s="6"/>
      <c r="X294" s="6"/>
      <c r="Y294" s="6"/>
    </row>
    <row r="295" spans="1:25" s="4" customFormat="1" ht="15.75" customHeight="1" x14ac:dyDescent="0.25">
      <c r="A295" s="35">
        <v>292</v>
      </c>
      <c r="B295" s="35" t="s">
        <v>3</v>
      </c>
      <c r="C295" s="35"/>
      <c r="D295" s="35" t="s">
        <v>300</v>
      </c>
      <c r="E295" s="36">
        <v>1327.6433999999999</v>
      </c>
      <c r="F295" s="37">
        <v>1964813.28</v>
      </c>
      <c r="G295" s="38">
        <v>1600628.83</v>
      </c>
      <c r="H295" s="41">
        <f t="shared" si="288"/>
        <v>364184.44999999995</v>
      </c>
      <c r="I295" s="42">
        <v>364184.45</v>
      </c>
      <c r="J295" s="43">
        <v>6234</v>
      </c>
      <c r="K295" s="66">
        <f t="shared" si="289"/>
        <v>1.7747345203721527E-2</v>
      </c>
      <c r="L295" s="20"/>
      <c r="M295" s="20">
        <f t="shared" si="257"/>
        <v>0</v>
      </c>
      <c r="N295" s="13">
        <v>1076.8467000000001</v>
      </c>
      <c r="O295" s="15">
        <v>6234</v>
      </c>
      <c r="P295" s="72">
        <f t="shared" si="286"/>
        <v>1.4394806705165224E-2</v>
      </c>
      <c r="Q295" s="28">
        <f t="shared" si="256"/>
        <v>0</v>
      </c>
      <c r="R295" s="30">
        <f t="shared" si="290"/>
        <v>1.2328991675416749</v>
      </c>
      <c r="S295" s="30">
        <f t="shared" si="291"/>
        <v>1.2328991675416749</v>
      </c>
      <c r="T295" s="52">
        <f t="shared" si="287"/>
        <v>0</v>
      </c>
      <c r="U295" s="26"/>
      <c r="V295" s="6"/>
      <c r="W295" s="6"/>
      <c r="X295" s="6"/>
      <c r="Y295" s="6"/>
    </row>
    <row r="296" spans="1:25" s="4" customFormat="1" ht="15.75" customHeight="1" x14ac:dyDescent="0.25">
      <c r="A296" s="35">
        <v>293</v>
      </c>
      <c r="B296" s="35" t="s">
        <v>3</v>
      </c>
      <c r="C296" s="35" t="s">
        <v>16</v>
      </c>
      <c r="D296" s="35" t="s">
        <v>301</v>
      </c>
      <c r="E296" s="36">
        <v>760.04330000000004</v>
      </c>
      <c r="F296" s="38">
        <v>1125216.17</v>
      </c>
      <c r="G296" s="38">
        <v>975936.49</v>
      </c>
      <c r="H296" s="41">
        <f t="shared" si="288"/>
        <v>149279.67999999993</v>
      </c>
      <c r="I296" s="42">
        <v>149279.67999999999</v>
      </c>
      <c r="J296" s="38">
        <v>3477.2</v>
      </c>
      <c r="K296" s="66">
        <f>E296/12/J296</f>
        <v>1.8214926281682583E-2</v>
      </c>
      <c r="L296" s="18"/>
      <c r="M296" s="20">
        <f t="shared" si="257"/>
        <v>0</v>
      </c>
      <c r="N296" s="21">
        <v>656.31039999999996</v>
      </c>
      <c r="O296" s="14">
        <v>3477.2</v>
      </c>
      <c r="P296" s="72">
        <f t="shared" si="286"/>
        <v>1.5728900648030984E-2</v>
      </c>
      <c r="Q296" s="28">
        <f t="shared" si="256"/>
        <v>0</v>
      </c>
      <c r="R296" s="33">
        <f>E296/N296</f>
        <v>1.1580546339049329</v>
      </c>
      <c r="S296" s="34">
        <f>K296/P296</f>
        <v>1.1580546339049329</v>
      </c>
      <c r="T296" s="52">
        <f t="shared" si="287"/>
        <v>0</v>
      </c>
    </row>
    <row r="297" spans="1:25" s="4" customFormat="1" ht="15.75" customHeight="1" x14ac:dyDescent="0.25">
      <c r="A297" s="35">
        <v>294</v>
      </c>
      <c r="B297" s="35" t="s">
        <v>3</v>
      </c>
      <c r="C297" s="35" t="s">
        <v>16</v>
      </c>
      <c r="D297" s="35" t="s">
        <v>302</v>
      </c>
      <c r="E297" s="36">
        <v>1050.0465999999999</v>
      </c>
      <c r="F297" s="38">
        <v>1552938.05</v>
      </c>
      <c r="G297" s="38">
        <v>1156012.79</v>
      </c>
      <c r="H297" s="41">
        <f t="shared" si="288"/>
        <v>396925.26</v>
      </c>
      <c r="I297" s="42">
        <v>397127.9</v>
      </c>
      <c r="J297" s="38">
        <v>4657.6000000000004</v>
      </c>
      <c r="K297" s="66">
        <f>E297/12/J297</f>
        <v>1.8787333247452187E-2</v>
      </c>
      <c r="L297" s="18"/>
      <c r="M297" s="20">
        <f t="shared" si="257"/>
        <v>-202.64000000001397</v>
      </c>
      <c r="N297" s="60">
        <v>777.75350000000003</v>
      </c>
      <c r="O297" s="58">
        <v>4658.3999999999996</v>
      </c>
      <c r="P297" s="65">
        <f>N297/O297/12</f>
        <v>1.3913101422519893E-2</v>
      </c>
      <c r="Q297" s="28">
        <f t="shared" si="256"/>
        <v>-0.7999999999992724</v>
      </c>
      <c r="R297" s="53">
        <f>N297/E297</f>
        <v>0.74068474675314422</v>
      </c>
      <c r="S297" s="53">
        <f>P297/K297</f>
        <v>0.74055754689967479</v>
      </c>
      <c r="T297" s="53">
        <f>R297-S297</f>
        <v>1.2719985346942853E-4</v>
      </c>
    </row>
    <row r="298" spans="1:25" s="4" customFormat="1" ht="15.75" customHeight="1" x14ac:dyDescent="0.25">
      <c r="A298" s="35">
        <v>295</v>
      </c>
      <c r="B298" s="35" t="s">
        <v>3</v>
      </c>
      <c r="C298" s="35"/>
      <c r="D298" s="35" t="s">
        <v>303</v>
      </c>
      <c r="E298" s="36">
        <v>256.50240000000002</v>
      </c>
      <c r="F298" s="37">
        <v>379528</v>
      </c>
      <c r="G298" s="38">
        <v>328217.7</v>
      </c>
      <c r="H298" s="41">
        <f t="shared" ref="H298:H307" si="292">F298-G298</f>
        <v>51310.299999999988</v>
      </c>
      <c r="I298" s="42">
        <v>51310.3</v>
      </c>
      <c r="J298" s="43">
        <v>1595.4</v>
      </c>
      <c r="K298" s="66">
        <f t="shared" ref="K298:K303" si="293">E298/J298/12</f>
        <v>1.3398019305503323E-2</v>
      </c>
      <c r="L298" s="20"/>
      <c r="M298" s="20">
        <f t="shared" si="257"/>
        <v>0</v>
      </c>
      <c r="N298" s="36">
        <v>220.68549999999999</v>
      </c>
      <c r="O298" s="15">
        <v>1595.4</v>
      </c>
      <c r="P298" s="72">
        <f t="shared" ref="P298:P305" si="294">N298/12/O298</f>
        <v>1.1527177092474195E-2</v>
      </c>
      <c r="Q298" s="28">
        <f t="shared" si="256"/>
        <v>0</v>
      </c>
      <c r="R298" s="52">
        <f t="shared" ref="R298:R303" si="295">E298/N298</f>
        <v>1.1622983838992595</v>
      </c>
      <c r="S298" s="52">
        <f t="shared" ref="S298:S303" si="296">K298/P298</f>
        <v>1.1622983838992595</v>
      </c>
      <c r="T298" s="52">
        <f t="shared" ref="T298:T305" si="297">R298-S298</f>
        <v>0</v>
      </c>
      <c r="U298" s="26"/>
      <c r="V298" s="6"/>
      <c r="W298" s="6"/>
      <c r="X298" s="6"/>
      <c r="Y298" s="6"/>
    </row>
    <row r="299" spans="1:25" s="4" customFormat="1" ht="15.75" customHeight="1" x14ac:dyDescent="0.25">
      <c r="A299" s="35">
        <v>296</v>
      </c>
      <c r="B299" s="35" t="s">
        <v>3</v>
      </c>
      <c r="C299" s="35"/>
      <c r="D299" s="35" t="s">
        <v>304</v>
      </c>
      <c r="E299" s="36">
        <v>241.9</v>
      </c>
      <c r="F299" s="37">
        <v>357902.13</v>
      </c>
      <c r="G299" s="38">
        <v>301132.74</v>
      </c>
      <c r="H299" s="41">
        <f t="shared" si="292"/>
        <v>56769.390000000014</v>
      </c>
      <c r="I299" s="42">
        <v>56769.39</v>
      </c>
      <c r="J299" s="43">
        <v>1610.4</v>
      </c>
      <c r="K299" s="66">
        <f t="shared" si="293"/>
        <v>1.2517593972512004E-2</v>
      </c>
      <c r="L299" s="20"/>
      <c r="M299" s="20">
        <f t="shared" si="257"/>
        <v>0</v>
      </c>
      <c r="N299" s="36">
        <v>202.5453</v>
      </c>
      <c r="O299" s="15">
        <v>1610.4</v>
      </c>
      <c r="P299" s="72">
        <f t="shared" si="294"/>
        <v>1.0481107178340785E-2</v>
      </c>
      <c r="Q299" s="28">
        <f t="shared" si="256"/>
        <v>0</v>
      </c>
      <c r="R299" s="52">
        <f t="shared" si="295"/>
        <v>1.1943007317375423</v>
      </c>
      <c r="S299" s="52">
        <f t="shared" si="296"/>
        <v>1.194300731737542</v>
      </c>
      <c r="T299" s="52">
        <f t="shared" si="297"/>
        <v>0</v>
      </c>
      <c r="U299" s="26"/>
      <c r="V299" s="6"/>
      <c r="W299" s="6"/>
      <c r="X299" s="6"/>
      <c r="Y299" s="6"/>
    </row>
    <row r="300" spans="1:25" s="4" customFormat="1" ht="15.75" customHeight="1" x14ac:dyDescent="0.25">
      <c r="A300" s="35">
        <v>297</v>
      </c>
      <c r="B300" s="35" t="s">
        <v>3</v>
      </c>
      <c r="C300" s="35"/>
      <c r="D300" s="35" t="s">
        <v>305</v>
      </c>
      <c r="E300" s="36">
        <v>477.7722</v>
      </c>
      <c r="F300" s="37">
        <v>707015.25</v>
      </c>
      <c r="G300" s="38">
        <v>603521.82999999996</v>
      </c>
      <c r="H300" s="41">
        <f t="shared" si="292"/>
        <v>103493.42000000004</v>
      </c>
      <c r="I300" s="42">
        <v>103493.42</v>
      </c>
      <c r="J300" s="43">
        <v>3246.1</v>
      </c>
      <c r="K300" s="66">
        <f t="shared" si="293"/>
        <v>1.2265287575860264E-2</v>
      </c>
      <c r="L300" s="20"/>
      <c r="M300" s="20">
        <f t="shared" si="257"/>
        <v>0</v>
      </c>
      <c r="N300" s="36">
        <v>405.80680000000001</v>
      </c>
      <c r="O300" s="15">
        <v>3246.1</v>
      </c>
      <c r="P300" s="72">
        <f t="shared" si="294"/>
        <v>1.0417803928817145E-2</v>
      </c>
      <c r="Q300" s="28">
        <f t="shared" si="256"/>
        <v>0</v>
      </c>
      <c r="R300" s="52">
        <f t="shared" si="295"/>
        <v>1.1773390687391143</v>
      </c>
      <c r="S300" s="52">
        <f t="shared" si="296"/>
        <v>1.1773390687391143</v>
      </c>
      <c r="T300" s="52">
        <f t="shared" si="297"/>
        <v>0</v>
      </c>
      <c r="U300" s="26"/>
      <c r="V300" s="6"/>
      <c r="W300" s="6"/>
      <c r="X300" s="6"/>
      <c r="Y300" s="6"/>
    </row>
    <row r="301" spans="1:25" s="4" customFormat="1" ht="15.75" customHeight="1" x14ac:dyDescent="0.25">
      <c r="A301" s="35">
        <v>298</v>
      </c>
      <c r="B301" s="35" t="s">
        <v>95</v>
      </c>
      <c r="C301" s="35"/>
      <c r="D301" s="35" t="s">
        <v>306</v>
      </c>
      <c r="E301" s="36">
        <v>939.29409999999996</v>
      </c>
      <c r="F301" s="37">
        <v>1392917.24</v>
      </c>
      <c r="G301" s="38">
        <v>864102.72</v>
      </c>
      <c r="H301" s="41">
        <f t="shared" si="292"/>
        <v>528814.52</v>
      </c>
      <c r="I301" s="42">
        <v>528814.52</v>
      </c>
      <c r="J301" s="43">
        <v>4430.8</v>
      </c>
      <c r="K301" s="66">
        <f t="shared" si="293"/>
        <v>1.7665998991905147E-2</v>
      </c>
      <c r="L301" s="20"/>
      <c r="M301" s="20">
        <f t="shared" si="257"/>
        <v>0</v>
      </c>
      <c r="N301" s="36">
        <v>580.92989999999998</v>
      </c>
      <c r="O301" s="15">
        <v>4430.8</v>
      </c>
      <c r="P301" s="72">
        <f t="shared" si="294"/>
        <v>1.0925978378622369E-2</v>
      </c>
      <c r="Q301" s="28">
        <f t="shared" si="256"/>
        <v>0</v>
      </c>
      <c r="R301" s="52">
        <f t="shared" si="295"/>
        <v>1.6168802810803851</v>
      </c>
      <c r="S301" s="52">
        <f t="shared" si="296"/>
        <v>1.6168802810803853</v>
      </c>
      <c r="T301" s="52">
        <f t="shared" si="297"/>
        <v>0</v>
      </c>
      <c r="U301" s="26"/>
      <c r="V301" s="6"/>
      <c r="W301" s="6"/>
      <c r="X301" s="6"/>
      <c r="Y301" s="6"/>
    </row>
    <row r="302" spans="1:25" s="4" customFormat="1" ht="15.75" customHeight="1" x14ac:dyDescent="0.25">
      <c r="A302" s="35">
        <v>299</v>
      </c>
      <c r="B302" s="35" t="s">
        <v>3</v>
      </c>
      <c r="C302" s="35"/>
      <c r="D302" s="35" t="s">
        <v>307</v>
      </c>
      <c r="E302" s="36">
        <v>810.37</v>
      </c>
      <c r="F302" s="37">
        <v>1198428.3899999999</v>
      </c>
      <c r="G302" s="38">
        <v>884247.68</v>
      </c>
      <c r="H302" s="41">
        <f t="shared" si="292"/>
        <v>314180.70999999985</v>
      </c>
      <c r="I302" s="42">
        <v>314180.71000000002</v>
      </c>
      <c r="J302" s="43">
        <v>3908.4</v>
      </c>
      <c r="K302" s="66">
        <f t="shared" si="293"/>
        <v>1.7278383311158871E-2</v>
      </c>
      <c r="L302" s="20"/>
      <c r="M302" s="20">
        <f t="shared" si="257"/>
        <v>0</v>
      </c>
      <c r="N302" s="13">
        <v>594.7681</v>
      </c>
      <c r="O302" s="15">
        <v>3908.3</v>
      </c>
      <c r="P302" s="72">
        <f t="shared" si="294"/>
        <v>1.2681730761029944E-2</v>
      </c>
      <c r="Q302" s="28">
        <f t="shared" si="256"/>
        <v>9.9999999999909051E-2</v>
      </c>
      <c r="R302" s="52">
        <f t="shared" si="295"/>
        <v>1.3624974170605317</v>
      </c>
      <c r="S302" s="52">
        <f t="shared" si="296"/>
        <v>1.3624625563140098</v>
      </c>
      <c r="T302" s="52">
        <f t="shared" si="297"/>
        <v>3.4860746521925279E-5</v>
      </c>
      <c r="U302" s="26"/>
      <c r="V302" s="6"/>
      <c r="W302" s="6"/>
      <c r="X302" s="6"/>
      <c r="Y302" s="6"/>
    </row>
    <row r="303" spans="1:25" s="4" customFormat="1" ht="15.75" customHeight="1" x14ac:dyDescent="0.25">
      <c r="A303" s="35">
        <v>300</v>
      </c>
      <c r="B303" s="35" t="s">
        <v>3</v>
      </c>
      <c r="C303" s="35"/>
      <c r="D303" s="35" t="s">
        <v>308</v>
      </c>
      <c r="E303" s="36">
        <v>457.73320000000001</v>
      </c>
      <c r="F303" s="37">
        <v>677629.33</v>
      </c>
      <c r="G303" s="38">
        <v>617102.35</v>
      </c>
      <c r="H303" s="41">
        <f t="shared" si="292"/>
        <v>60526.979999999981</v>
      </c>
      <c r="I303" s="42">
        <v>60515.71</v>
      </c>
      <c r="J303" s="43">
        <v>2612.6999999999998</v>
      </c>
      <c r="K303" s="66">
        <f t="shared" si="293"/>
        <v>1.4599622357459081E-2</v>
      </c>
      <c r="L303" s="20"/>
      <c r="M303" s="20">
        <f t="shared" si="257"/>
        <v>11.269999999982247</v>
      </c>
      <c r="N303" s="13">
        <v>415.22089999999997</v>
      </c>
      <c r="O303" s="15">
        <v>2612.6999999999998</v>
      </c>
      <c r="P303" s="72">
        <f t="shared" si="294"/>
        <v>1.3243671935800767E-2</v>
      </c>
      <c r="Q303" s="28">
        <f t="shared" si="256"/>
        <v>0</v>
      </c>
      <c r="R303" s="52">
        <f t="shared" si="295"/>
        <v>1.1023847788008745</v>
      </c>
      <c r="S303" s="52">
        <f t="shared" si="296"/>
        <v>1.1023847788008747</v>
      </c>
      <c r="T303" s="52">
        <f t="shared" si="297"/>
        <v>0</v>
      </c>
      <c r="U303" s="26"/>
      <c r="V303" s="6"/>
      <c r="W303" s="6"/>
      <c r="X303" s="6"/>
      <c r="Y303" s="6"/>
    </row>
    <row r="304" spans="1:25" s="4" customFormat="1" ht="15.75" customHeight="1" x14ac:dyDescent="0.25">
      <c r="A304" s="35">
        <v>301</v>
      </c>
      <c r="B304" s="35" t="s">
        <v>3</v>
      </c>
      <c r="C304" s="35"/>
      <c r="D304" s="35" t="s">
        <v>309</v>
      </c>
      <c r="E304" s="36">
        <v>626.48080000000004</v>
      </c>
      <c r="F304" s="37">
        <v>926395.82</v>
      </c>
      <c r="G304" s="38">
        <v>767590.56</v>
      </c>
      <c r="H304" s="41">
        <f>F304-G304</f>
        <v>158805.25999999989</v>
      </c>
      <c r="I304" s="42">
        <v>158805.26</v>
      </c>
      <c r="J304" s="43">
        <v>3983.3</v>
      </c>
      <c r="K304" s="66">
        <f>E304/12/J304</f>
        <v>1.3106402564038194E-2</v>
      </c>
      <c r="L304" s="17"/>
      <c r="M304" s="20">
        <f t="shared" si="257"/>
        <v>0</v>
      </c>
      <c r="N304" s="13">
        <v>516.21709999999996</v>
      </c>
      <c r="O304" s="15">
        <v>3983.3</v>
      </c>
      <c r="P304" s="72">
        <f t="shared" si="294"/>
        <v>1.0799611293818357E-2</v>
      </c>
      <c r="Q304" s="28">
        <f t="shared" si="256"/>
        <v>0</v>
      </c>
      <c r="R304" s="4">
        <f>E304/N304</f>
        <v>1.2135994720050927</v>
      </c>
      <c r="S304" s="6">
        <f>K304/P304</f>
        <v>1.2135994720050927</v>
      </c>
      <c r="T304" s="52">
        <f t="shared" si="297"/>
        <v>0</v>
      </c>
      <c r="U304" s="6"/>
      <c r="V304" s="6"/>
      <c r="W304" s="6"/>
      <c r="X304" s="6"/>
      <c r="Y304" s="6"/>
    </row>
    <row r="305" spans="1:25" s="4" customFormat="1" ht="15.75" customHeight="1" x14ac:dyDescent="0.25">
      <c r="A305" s="35">
        <v>302</v>
      </c>
      <c r="B305" s="35" t="s">
        <v>3</v>
      </c>
      <c r="C305" s="35"/>
      <c r="D305" s="35" t="s">
        <v>310</v>
      </c>
      <c r="E305" s="36">
        <v>486.63740000000001</v>
      </c>
      <c r="F305" s="37">
        <v>719827.99</v>
      </c>
      <c r="G305" s="38">
        <v>647948.03</v>
      </c>
      <c r="H305" s="41">
        <f t="shared" si="292"/>
        <v>71879.959999999963</v>
      </c>
      <c r="I305" s="42">
        <v>71879.960000000006</v>
      </c>
      <c r="J305" s="43">
        <v>2599.1999999999998</v>
      </c>
      <c r="K305" s="66">
        <f>E305/J305/12</f>
        <v>1.5602153226633837E-2</v>
      </c>
      <c r="L305" s="20"/>
      <c r="M305" s="20">
        <f t="shared" si="257"/>
        <v>0</v>
      </c>
      <c r="N305" s="13">
        <v>435.77960000000002</v>
      </c>
      <c r="O305" s="15">
        <v>2599.8000000000002</v>
      </c>
      <c r="P305" s="72">
        <f t="shared" si="294"/>
        <v>1.3968369361745775E-2</v>
      </c>
      <c r="Q305" s="28">
        <f t="shared" si="256"/>
        <v>-0.6000000000003638</v>
      </c>
      <c r="R305" s="52">
        <f>E305/N305</f>
        <v>1.1167053253525405</v>
      </c>
      <c r="S305" s="52">
        <f>K305/P305</f>
        <v>1.1169631058985592</v>
      </c>
      <c r="T305" s="52">
        <f t="shared" si="297"/>
        <v>-2.5778054601865996E-4</v>
      </c>
      <c r="U305" s="26"/>
      <c r="V305" s="6"/>
      <c r="W305" s="6"/>
      <c r="X305" s="6"/>
      <c r="Y305" s="6"/>
    </row>
    <row r="306" spans="1:25" s="4" customFormat="1" ht="15.75" customHeight="1" x14ac:dyDescent="0.25">
      <c r="A306" s="35">
        <v>303</v>
      </c>
      <c r="B306" s="35" t="s">
        <v>3</v>
      </c>
      <c r="C306" s="35" t="s">
        <v>16</v>
      </c>
      <c r="D306" s="35" t="s">
        <v>311</v>
      </c>
      <c r="E306" s="36">
        <v>1409.6079</v>
      </c>
      <c r="F306" s="38">
        <v>2085391.78</v>
      </c>
      <c r="G306" s="38">
        <v>1793675.67</v>
      </c>
      <c r="H306" s="41">
        <f t="shared" si="292"/>
        <v>291716.1100000001</v>
      </c>
      <c r="I306" s="42">
        <v>291716.11</v>
      </c>
      <c r="J306" s="38">
        <v>7429.9</v>
      </c>
      <c r="K306" s="66">
        <f>E306/12/J306</f>
        <v>1.581008156233597E-2</v>
      </c>
      <c r="L306" s="18"/>
      <c r="M306" s="20">
        <f t="shared" si="257"/>
        <v>0</v>
      </c>
      <c r="N306" s="13">
        <v>1206.7371000000001</v>
      </c>
      <c r="O306" s="14">
        <v>7429.9</v>
      </c>
      <c r="P306" s="27">
        <f t="shared" ref="P306:P309" si="298">N306/O306/12</f>
        <v>1.3534694275831439E-2</v>
      </c>
      <c r="Q306" s="28">
        <f t="shared" si="256"/>
        <v>0</v>
      </c>
      <c r="R306" s="4">
        <f t="shared" ref="R306:R309" si="299">N306/E306</f>
        <v>0.8560799779853675</v>
      </c>
      <c r="S306" s="4">
        <f t="shared" ref="S306:S309" si="300">P306/K306</f>
        <v>0.85607997798536739</v>
      </c>
      <c r="T306" s="4">
        <f t="shared" ref="T306:T326" si="301">R306-S306</f>
        <v>0</v>
      </c>
    </row>
    <row r="307" spans="1:25" s="5" customFormat="1" ht="15.75" customHeight="1" x14ac:dyDescent="0.25">
      <c r="A307" s="35">
        <v>304</v>
      </c>
      <c r="B307" s="35" t="s">
        <v>3</v>
      </c>
      <c r="C307" s="35"/>
      <c r="D307" s="35" t="s">
        <v>312</v>
      </c>
      <c r="E307" s="36">
        <v>2116.4162999999999</v>
      </c>
      <c r="F307" s="37">
        <v>3132386.73</v>
      </c>
      <c r="G307" s="38">
        <v>3244891.8</v>
      </c>
      <c r="H307" s="41">
        <f t="shared" si="292"/>
        <v>-112505.06999999983</v>
      </c>
      <c r="I307" s="37">
        <v>-112455.24</v>
      </c>
      <c r="J307" s="43">
        <v>14255.7</v>
      </c>
      <c r="K307" s="66">
        <f>E307/12/J307</f>
        <v>1.2371754806849189E-2</v>
      </c>
      <c r="L307" s="17"/>
      <c r="M307" s="20">
        <f t="shared" si="257"/>
        <v>-49.829999999827123</v>
      </c>
      <c r="N307" s="58">
        <v>1935.7264</v>
      </c>
      <c r="O307" s="59">
        <v>14255.8</v>
      </c>
      <c r="P307" s="72">
        <f t="shared" si="298"/>
        <v>1.1315431847622256E-2</v>
      </c>
      <c r="Q307" s="28">
        <f t="shared" si="256"/>
        <v>-9.9999999998544808E-2</v>
      </c>
      <c r="R307" s="53">
        <f t="shared" si="299"/>
        <v>0.9146245944146244</v>
      </c>
      <c r="S307" s="53">
        <f t="shared" si="300"/>
        <v>0.91461817860776418</v>
      </c>
      <c r="T307" s="31">
        <f t="shared" si="301"/>
        <v>6.4158068602271356E-6</v>
      </c>
      <c r="U307" s="6"/>
      <c r="V307" s="6"/>
      <c r="W307" s="6"/>
      <c r="X307" s="6"/>
      <c r="Y307" s="6"/>
    </row>
    <row r="308" spans="1:25" s="5" customFormat="1" ht="15.75" customHeight="1" x14ac:dyDescent="0.25">
      <c r="A308" s="35">
        <v>305</v>
      </c>
      <c r="B308" s="35" t="s">
        <v>3</v>
      </c>
      <c r="C308" s="35"/>
      <c r="D308" s="35" t="s">
        <v>313</v>
      </c>
      <c r="E308" s="36">
        <v>1408.5406</v>
      </c>
      <c r="F308" s="37">
        <v>2083182.68</v>
      </c>
      <c r="G308" s="38">
        <v>1737200.63</v>
      </c>
      <c r="H308" s="41">
        <f t="shared" ref="H308:H316" si="302">F308-G308</f>
        <v>345982.05000000005</v>
      </c>
      <c r="I308" s="37">
        <v>347242.65</v>
      </c>
      <c r="J308" s="43">
        <v>9611.2000000000007</v>
      </c>
      <c r="K308" s="66">
        <f t="shared" ref="K308:K311" si="303">E308/J308/12</f>
        <v>1.221266681926641E-2</v>
      </c>
      <c r="L308" s="20"/>
      <c r="M308" s="20">
        <f t="shared" si="257"/>
        <v>-1260.5999999999767</v>
      </c>
      <c r="N308" s="58">
        <v>1168.7113999999999</v>
      </c>
      <c r="O308" s="59">
        <v>9611.2000000000007</v>
      </c>
      <c r="P308" s="72">
        <f t="shared" si="298"/>
        <v>1.0133242120304089E-2</v>
      </c>
      <c r="Q308" s="28">
        <f t="shared" si="256"/>
        <v>0</v>
      </c>
      <c r="R308" s="53">
        <f t="shared" si="299"/>
        <v>0.82973213551671843</v>
      </c>
      <c r="S308" s="53">
        <f t="shared" si="300"/>
        <v>0.82973213551671843</v>
      </c>
      <c r="T308" s="31">
        <f t="shared" si="301"/>
        <v>0</v>
      </c>
      <c r="U308" s="26"/>
      <c r="V308" s="6"/>
      <c r="W308" s="6"/>
      <c r="X308" s="6"/>
      <c r="Y308" s="6"/>
    </row>
    <row r="309" spans="1:25" s="5" customFormat="1" ht="15.75" customHeight="1" x14ac:dyDescent="0.25">
      <c r="A309" s="35">
        <v>306</v>
      </c>
      <c r="B309" s="35" t="s">
        <v>3</v>
      </c>
      <c r="C309" s="35"/>
      <c r="D309" s="35" t="s">
        <v>314</v>
      </c>
      <c r="E309" s="36">
        <v>462.05149999999998</v>
      </c>
      <c r="F309" s="37">
        <v>683252.14</v>
      </c>
      <c r="G309" s="38">
        <v>574008.47</v>
      </c>
      <c r="H309" s="41">
        <f t="shared" si="302"/>
        <v>109243.67000000004</v>
      </c>
      <c r="I309" s="37">
        <v>109243.66</v>
      </c>
      <c r="J309" s="43">
        <v>2617.6</v>
      </c>
      <c r="K309" s="66">
        <f t="shared" si="303"/>
        <v>1.4709769126935614E-2</v>
      </c>
      <c r="L309" s="20"/>
      <c r="M309" s="20">
        <f t="shared" si="257"/>
        <v>1.0000000038417056E-2</v>
      </c>
      <c r="N309" s="58">
        <v>385.88690000000003</v>
      </c>
      <c r="O309" s="59">
        <v>2617.6</v>
      </c>
      <c r="P309" s="72">
        <f t="shared" si="298"/>
        <v>1.2285009805419723E-2</v>
      </c>
      <c r="Q309" s="28">
        <f t="shared" si="256"/>
        <v>0</v>
      </c>
      <c r="R309" s="53">
        <f t="shared" si="299"/>
        <v>0.83515993347061968</v>
      </c>
      <c r="S309" s="53">
        <f t="shared" si="300"/>
        <v>0.83515993347061968</v>
      </c>
      <c r="T309" s="31">
        <f t="shared" si="301"/>
        <v>0</v>
      </c>
      <c r="U309" s="26"/>
      <c r="V309" s="6"/>
      <c r="W309" s="6"/>
      <c r="X309" s="6"/>
      <c r="Y309" s="6"/>
    </row>
    <row r="310" spans="1:25" s="4" customFormat="1" ht="15.75" customHeight="1" x14ac:dyDescent="0.25">
      <c r="A310" s="35">
        <v>307</v>
      </c>
      <c r="B310" s="35" t="s">
        <v>3</v>
      </c>
      <c r="C310" s="35"/>
      <c r="D310" s="35" t="s">
        <v>315</v>
      </c>
      <c r="E310" s="36">
        <v>490.15089999999998</v>
      </c>
      <c r="F310" s="37">
        <v>725301.68</v>
      </c>
      <c r="G310" s="38">
        <v>644561.36</v>
      </c>
      <c r="H310" s="41">
        <f t="shared" si="302"/>
        <v>80740.320000000065</v>
      </c>
      <c r="I310" s="42">
        <v>80740.320000000007</v>
      </c>
      <c r="J310" s="43">
        <v>2574.8000000000002</v>
      </c>
      <c r="K310" s="66">
        <f t="shared" si="303"/>
        <v>1.5863720806794053E-2</v>
      </c>
      <c r="L310" s="20"/>
      <c r="M310" s="20">
        <f t="shared" si="257"/>
        <v>0</v>
      </c>
      <c r="N310" s="13">
        <v>433.45859999999999</v>
      </c>
      <c r="O310" s="15">
        <v>2574.8000000000002</v>
      </c>
      <c r="P310" s="72">
        <f t="shared" ref="P310:P326" si="304">N310/12/O310</f>
        <v>1.4028876029206151E-2</v>
      </c>
      <c r="Q310" s="28">
        <f t="shared" si="256"/>
        <v>0</v>
      </c>
      <c r="R310" s="52">
        <f t="shared" ref="R310:R311" si="305">E310/N310</f>
        <v>1.1307905760780845</v>
      </c>
      <c r="S310" s="52">
        <f t="shared" ref="S310:S311" si="306">K310/P310</f>
        <v>1.1307905760780845</v>
      </c>
      <c r="T310" s="52">
        <f t="shared" si="301"/>
        <v>0</v>
      </c>
      <c r="U310" s="26"/>
      <c r="V310" s="6"/>
      <c r="W310" s="6"/>
      <c r="X310" s="6"/>
      <c r="Y310" s="6"/>
    </row>
    <row r="311" spans="1:25" s="4" customFormat="1" ht="15.75" customHeight="1" x14ac:dyDescent="0.25">
      <c r="A311" s="35">
        <v>308</v>
      </c>
      <c r="B311" s="35" t="s">
        <v>3</v>
      </c>
      <c r="C311" s="35"/>
      <c r="D311" s="35" t="s">
        <v>316</v>
      </c>
      <c r="E311" s="36">
        <v>676.17309999999998</v>
      </c>
      <c r="F311" s="37">
        <v>1000555.21</v>
      </c>
      <c r="G311" s="38">
        <v>879516.5</v>
      </c>
      <c r="H311" s="41">
        <f t="shared" si="302"/>
        <v>121038.70999999996</v>
      </c>
      <c r="I311" s="42">
        <v>121038.71</v>
      </c>
      <c r="J311" s="43">
        <v>3881.3</v>
      </c>
      <c r="K311" s="66">
        <f t="shared" si="303"/>
        <v>1.4517753931242968E-2</v>
      </c>
      <c r="L311" s="20"/>
      <c r="M311" s="20">
        <f t="shared" si="257"/>
        <v>0</v>
      </c>
      <c r="N311" s="13">
        <v>591.44489999999996</v>
      </c>
      <c r="O311" s="15">
        <v>3881.3</v>
      </c>
      <c r="P311" s="72">
        <f t="shared" si="304"/>
        <v>1.269859969597815E-2</v>
      </c>
      <c r="Q311" s="28">
        <f t="shared" si="256"/>
        <v>0</v>
      </c>
      <c r="R311" s="52">
        <f t="shared" si="305"/>
        <v>1.1432562864266815</v>
      </c>
      <c r="S311" s="52">
        <f t="shared" si="306"/>
        <v>1.1432562864266815</v>
      </c>
      <c r="T311" s="52">
        <f t="shared" si="301"/>
        <v>0</v>
      </c>
      <c r="U311" s="26"/>
      <c r="V311" s="6"/>
      <c r="W311" s="6"/>
      <c r="X311" s="6"/>
      <c r="Y311" s="6"/>
    </row>
    <row r="312" spans="1:25" s="4" customFormat="1" ht="15.75" customHeight="1" x14ac:dyDescent="0.25">
      <c r="A312" s="35">
        <v>309</v>
      </c>
      <c r="B312" s="35" t="s">
        <v>3</v>
      </c>
      <c r="C312" s="35"/>
      <c r="D312" s="35" t="s">
        <v>317</v>
      </c>
      <c r="E312" s="36">
        <v>3513.643</v>
      </c>
      <c r="F312" s="37">
        <v>5200854.63</v>
      </c>
      <c r="G312" s="38">
        <v>4516853.82</v>
      </c>
      <c r="H312" s="41">
        <f>F312-G312</f>
        <v>684000.80999999959</v>
      </c>
      <c r="I312" s="42">
        <v>684000.81</v>
      </c>
      <c r="J312" s="43">
        <v>18723.900000000001</v>
      </c>
      <c r="K312" s="66">
        <f>E312/12/J312</f>
        <v>1.5637959150248255E-2</v>
      </c>
      <c r="L312" s="17"/>
      <c r="M312" s="20">
        <f t="shared" si="257"/>
        <v>0</v>
      </c>
      <c r="N312" s="13">
        <v>3038.5652</v>
      </c>
      <c r="O312" s="15">
        <v>18723.900000000001</v>
      </c>
      <c r="P312" s="72">
        <f t="shared" si="304"/>
        <v>1.3523559016373012E-2</v>
      </c>
      <c r="Q312" s="28">
        <f t="shared" si="256"/>
        <v>0</v>
      </c>
      <c r="R312" s="4">
        <f>E312/N312</f>
        <v>1.1563493849004787</v>
      </c>
      <c r="S312" s="6">
        <f>K312/P312</f>
        <v>1.1563493849004787</v>
      </c>
      <c r="T312" s="52">
        <f t="shared" si="301"/>
        <v>0</v>
      </c>
      <c r="U312" s="6"/>
      <c r="V312" s="6"/>
      <c r="W312" s="6"/>
      <c r="X312" s="6"/>
      <c r="Y312" s="6"/>
    </row>
    <row r="313" spans="1:25" s="5" customFormat="1" ht="15.75" customHeight="1" x14ac:dyDescent="0.25">
      <c r="A313" s="35">
        <v>310</v>
      </c>
      <c r="B313" s="35" t="s">
        <v>3</v>
      </c>
      <c r="C313" s="35"/>
      <c r="D313" s="35" t="s">
        <v>318</v>
      </c>
      <c r="E313" s="36">
        <v>2476.2777000000001</v>
      </c>
      <c r="F313" s="37">
        <v>3665110.97</v>
      </c>
      <c r="G313" s="38">
        <v>2988450.96</v>
      </c>
      <c r="H313" s="41">
        <f t="shared" si="302"/>
        <v>676660.01000000024</v>
      </c>
      <c r="I313" s="37">
        <v>666660.01</v>
      </c>
      <c r="J313" s="43">
        <v>14832.1</v>
      </c>
      <c r="K313" s="66">
        <f t="shared" ref="K313:K316" si="307">E313/J313/12</f>
        <v>1.3912829268950452E-2</v>
      </c>
      <c r="L313" s="20"/>
      <c r="M313" s="20">
        <f t="shared" si="257"/>
        <v>10000.000000000233</v>
      </c>
      <c r="N313" s="13">
        <v>2015.9396999999999</v>
      </c>
      <c r="O313" s="15">
        <v>14832.1</v>
      </c>
      <c r="P313" s="72">
        <f t="shared" si="304"/>
        <v>1.1326445682000525E-2</v>
      </c>
      <c r="Q313" s="28">
        <f t="shared" si="256"/>
        <v>0</v>
      </c>
      <c r="R313" s="52">
        <f t="shared" ref="R313:R316" si="308">E313/N313</f>
        <v>1.2283490919892099</v>
      </c>
      <c r="S313" s="52">
        <f t="shared" ref="S313:S316" si="309">K313/P313</f>
        <v>1.2283490919892099</v>
      </c>
      <c r="T313" s="52">
        <f t="shared" si="301"/>
        <v>0</v>
      </c>
      <c r="U313" s="26"/>
      <c r="V313" s="6"/>
      <c r="W313" s="6"/>
      <c r="X313" s="6"/>
      <c r="Y313" s="6"/>
    </row>
    <row r="314" spans="1:25" s="4" customFormat="1" ht="15.75" customHeight="1" x14ac:dyDescent="0.25">
      <c r="A314" s="35">
        <v>311</v>
      </c>
      <c r="B314" s="35" t="s">
        <v>3</v>
      </c>
      <c r="C314" s="35"/>
      <c r="D314" s="35" t="s">
        <v>319</v>
      </c>
      <c r="E314" s="36">
        <v>468.0127</v>
      </c>
      <c r="F314" s="37">
        <v>692307.02</v>
      </c>
      <c r="G314" s="38">
        <v>576704.57999999996</v>
      </c>
      <c r="H314" s="41">
        <f t="shared" si="302"/>
        <v>115602.44000000006</v>
      </c>
      <c r="I314" s="42">
        <v>115602.44</v>
      </c>
      <c r="J314" s="43">
        <v>2596.1</v>
      </c>
      <c r="K314" s="66">
        <f t="shared" si="307"/>
        <v>1.5022941463477268E-2</v>
      </c>
      <c r="L314" s="20"/>
      <c r="M314" s="20">
        <f t="shared" si="257"/>
        <v>0</v>
      </c>
      <c r="N314" s="13">
        <v>387.7946</v>
      </c>
      <c r="O314" s="15">
        <v>2596.1</v>
      </c>
      <c r="P314" s="72">
        <f t="shared" si="304"/>
        <v>1.2447986081686634E-2</v>
      </c>
      <c r="Q314" s="28">
        <f t="shared" si="256"/>
        <v>0</v>
      </c>
      <c r="R314" s="52">
        <f t="shared" si="308"/>
        <v>1.2068571867684594</v>
      </c>
      <c r="S314" s="52">
        <f t="shared" si="309"/>
        <v>1.2068571867684592</v>
      </c>
      <c r="T314" s="52">
        <f t="shared" si="301"/>
        <v>0</v>
      </c>
      <c r="U314" s="26"/>
      <c r="V314" s="6"/>
      <c r="W314" s="6"/>
      <c r="X314" s="6"/>
      <c r="Y314" s="6"/>
    </row>
    <row r="315" spans="1:25" s="4" customFormat="1" ht="15.75" customHeight="1" x14ac:dyDescent="0.25">
      <c r="A315" s="35">
        <v>312</v>
      </c>
      <c r="B315" s="35" t="s">
        <v>3</v>
      </c>
      <c r="C315" s="35"/>
      <c r="D315" s="35" t="s">
        <v>320</v>
      </c>
      <c r="E315" s="36">
        <v>443.4479</v>
      </c>
      <c r="F315" s="37">
        <v>656212.39</v>
      </c>
      <c r="G315" s="38">
        <v>627236.05000000005</v>
      </c>
      <c r="H315" s="41">
        <f t="shared" si="302"/>
        <v>28976.339999999967</v>
      </c>
      <c r="I315" s="42">
        <v>28976.34</v>
      </c>
      <c r="J315" s="43">
        <v>2647.1</v>
      </c>
      <c r="K315" s="66">
        <f t="shared" si="307"/>
        <v>1.3960179693501065E-2</v>
      </c>
      <c r="L315" s="20"/>
      <c r="M315" s="20">
        <f t="shared" si="257"/>
        <v>-3.2741809263825417E-11</v>
      </c>
      <c r="N315" s="13">
        <v>421.91809999999998</v>
      </c>
      <c r="O315" s="15">
        <v>2647.1</v>
      </c>
      <c r="P315" s="72">
        <f t="shared" si="304"/>
        <v>1.3282400236737059E-2</v>
      </c>
      <c r="Q315" s="28">
        <f t="shared" si="256"/>
        <v>0</v>
      </c>
      <c r="R315" s="30">
        <f t="shared" si="308"/>
        <v>1.0510283867888104</v>
      </c>
      <c r="S315" s="30">
        <f t="shared" si="309"/>
        <v>1.0510283867888104</v>
      </c>
      <c r="T315" s="52">
        <f t="shared" si="301"/>
        <v>0</v>
      </c>
      <c r="U315" s="26"/>
      <c r="V315" s="6"/>
      <c r="W315" s="6"/>
      <c r="X315" s="6"/>
      <c r="Y315" s="6"/>
    </row>
    <row r="316" spans="1:25" s="4" customFormat="1" ht="15.75" customHeight="1" x14ac:dyDescent="0.25">
      <c r="A316" s="35">
        <v>313</v>
      </c>
      <c r="B316" s="35" t="s">
        <v>3</v>
      </c>
      <c r="C316" s="35"/>
      <c r="D316" s="35" t="s">
        <v>321</v>
      </c>
      <c r="E316" s="36">
        <v>566.18740000000003</v>
      </c>
      <c r="F316" s="37">
        <v>838804.88</v>
      </c>
      <c r="G316" s="38">
        <v>888141.9</v>
      </c>
      <c r="H316" s="41">
        <f t="shared" si="302"/>
        <v>-49337.020000000019</v>
      </c>
      <c r="I316" s="42">
        <v>-49337.02</v>
      </c>
      <c r="J316" s="43">
        <v>3959.9</v>
      </c>
      <c r="K316" s="66">
        <f t="shared" si="307"/>
        <v>1.1915018897783616E-2</v>
      </c>
      <c r="L316" s="20"/>
      <c r="M316" s="20">
        <f t="shared" si="257"/>
        <v>0</v>
      </c>
      <c r="N316" s="13">
        <v>597.33309999999994</v>
      </c>
      <c r="O316" s="15">
        <v>3959.9</v>
      </c>
      <c r="P316" s="72">
        <f t="shared" si="304"/>
        <v>1.2570458429084908E-2</v>
      </c>
      <c r="Q316" s="28">
        <f t="shared" si="256"/>
        <v>0</v>
      </c>
      <c r="R316" s="30">
        <f t="shared" si="308"/>
        <v>0.947858740793035</v>
      </c>
      <c r="S316" s="30">
        <f t="shared" si="309"/>
        <v>0.94785874079303523</v>
      </c>
      <c r="T316" s="52">
        <f t="shared" si="301"/>
        <v>0</v>
      </c>
      <c r="U316" s="26"/>
      <c r="V316" s="6"/>
      <c r="W316" s="6"/>
      <c r="X316" s="6"/>
      <c r="Y316" s="6"/>
    </row>
    <row r="317" spans="1:25" s="4" customFormat="1" ht="15.75" customHeight="1" x14ac:dyDescent="0.25">
      <c r="A317" s="35">
        <v>314</v>
      </c>
      <c r="B317" s="35" t="s">
        <v>3</v>
      </c>
      <c r="C317" s="35" t="s">
        <v>16</v>
      </c>
      <c r="D317" s="35" t="s">
        <v>322</v>
      </c>
      <c r="E317" s="36">
        <v>581.29859999999996</v>
      </c>
      <c r="F317" s="38">
        <v>859862.66</v>
      </c>
      <c r="G317" s="38">
        <v>771642.29</v>
      </c>
      <c r="H317" s="41">
        <f>F317-G317</f>
        <v>88220.37</v>
      </c>
      <c r="I317" s="42">
        <v>88220.37</v>
      </c>
      <c r="J317" s="38">
        <v>3622</v>
      </c>
      <c r="K317" s="66">
        <f>E317/12/J317</f>
        <v>1.3374254555494201E-2</v>
      </c>
      <c r="L317" s="18"/>
      <c r="M317" s="20">
        <f t="shared" si="257"/>
        <v>0</v>
      </c>
      <c r="N317" s="13">
        <v>519.08849999999995</v>
      </c>
      <c r="O317" s="14">
        <v>3622</v>
      </c>
      <c r="P317" s="72">
        <f t="shared" si="304"/>
        <v>1.1942952788514632E-2</v>
      </c>
      <c r="Q317" s="28">
        <f t="shared" si="256"/>
        <v>0</v>
      </c>
      <c r="R317" s="33">
        <f>E317/N317</f>
        <v>1.1198448819420965</v>
      </c>
      <c r="S317" s="34">
        <f>K317/P317</f>
        <v>1.1198448819420965</v>
      </c>
      <c r="T317" s="52">
        <f t="shared" si="301"/>
        <v>0</v>
      </c>
    </row>
    <row r="318" spans="1:25" s="4" customFormat="1" ht="15.75" customHeight="1" x14ac:dyDescent="0.25">
      <c r="A318" s="35">
        <v>315</v>
      </c>
      <c r="B318" s="35" t="s">
        <v>3</v>
      </c>
      <c r="C318" s="35"/>
      <c r="D318" s="35" t="s">
        <v>323</v>
      </c>
      <c r="E318" s="36">
        <v>1003.1478</v>
      </c>
      <c r="F318" s="37">
        <v>1484215.49</v>
      </c>
      <c r="G318" s="38">
        <v>1236809.31</v>
      </c>
      <c r="H318" s="41">
        <f t="shared" ref="H318:H328" si="310">F318-G318</f>
        <v>247406.17999999993</v>
      </c>
      <c r="I318" s="42">
        <v>247406.18</v>
      </c>
      <c r="J318" s="43">
        <v>5178.8999999999996</v>
      </c>
      <c r="K318" s="66">
        <f t="shared" ref="K318:K325" si="311">E318/J318/12</f>
        <v>1.614158412017996E-2</v>
      </c>
      <c r="L318" s="20"/>
      <c r="M318" s="20">
        <f t="shared" si="257"/>
        <v>0</v>
      </c>
      <c r="N318" s="13">
        <v>831.98569999999995</v>
      </c>
      <c r="O318" s="15">
        <v>5180.7</v>
      </c>
      <c r="P318" s="72">
        <f t="shared" si="304"/>
        <v>1.3382774850245461E-2</v>
      </c>
      <c r="Q318" s="28">
        <f t="shared" si="256"/>
        <v>-1.8000000000001819</v>
      </c>
      <c r="R318" s="52">
        <f t="shared" ref="R318:R325" si="312">E318/N318</f>
        <v>1.205727213821103</v>
      </c>
      <c r="S318" s="52">
        <f t="shared" ref="S318:S325" si="313">K318/P318</f>
        <v>1.2061462813807928</v>
      </c>
      <c r="T318" s="52">
        <f t="shared" si="301"/>
        <v>-4.190675596897897E-4</v>
      </c>
      <c r="U318" s="26"/>
      <c r="V318" s="6"/>
      <c r="W318" s="6"/>
      <c r="X318" s="6"/>
      <c r="Y318" s="6"/>
    </row>
    <row r="319" spans="1:25" s="4" customFormat="1" ht="15.75" customHeight="1" x14ac:dyDescent="0.25">
      <c r="A319" s="35">
        <v>316</v>
      </c>
      <c r="B319" s="35" t="s">
        <v>3</v>
      </c>
      <c r="C319" s="35"/>
      <c r="D319" s="35" t="s">
        <v>324</v>
      </c>
      <c r="E319" s="36">
        <v>476.25360000000001</v>
      </c>
      <c r="F319" s="37">
        <v>704865.28000000003</v>
      </c>
      <c r="G319" s="38">
        <v>625694.26</v>
      </c>
      <c r="H319" s="41">
        <f t="shared" si="310"/>
        <v>79171.020000000019</v>
      </c>
      <c r="I319" s="42">
        <v>79171.02</v>
      </c>
      <c r="J319" s="43">
        <v>2591.8000000000002</v>
      </c>
      <c r="K319" s="66">
        <f t="shared" si="311"/>
        <v>1.5312832780307121E-2</v>
      </c>
      <c r="L319" s="20"/>
      <c r="M319" s="20">
        <f t="shared" si="257"/>
        <v>0</v>
      </c>
      <c r="N319" s="13">
        <v>420.6687</v>
      </c>
      <c r="O319" s="15">
        <v>2591.8000000000002</v>
      </c>
      <c r="P319" s="72">
        <f t="shared" si="304"/>
        <v>1.3525628906551431E-2</v>
      </c>
      <c r="Q319" s="28">
        <f t="shared" si="256"/>
        <v>0</v>
      </c>
      <c r="R319" s="52">
        <f t="shared" si="312"/>
        <v>1.1321346228041211</v>
      </c>
      <c r="S319" s="52">
        <f t="shared" si="313"/>
        <v>1.1321346228041211</v>
      </c>
      <c r="T319" s="52">
        <f t="shared" si="301"/>
        <v>0</v>
      </c>
      <c r="U319" s="26"/>
      <c r="V319" s="6"/>
      <c r="W319" s="6"/>
      <c r="X319" s="6"/>
      <c r="Y319" s="6"/>
    </row>
    <row r="320" spans="1:25" s="4" customFormat="1" ht="15.75" customHeight="1" x14ac:dyDescent="0.25">
      <c r="A320" s="35">
        <v>317</v>
      </c>
      <c r="B320" s="35" t="s">
        <v>3</v>
      </c>
      <c r="C320" s="35"/>
      <c r="D320" s="35" t="s">
        <v>325</v>
      </c>
      <c r="E320" s="36">
        <v>780.33810000000005</v>
      </c>
      <c r="F320" s="37">
        <v>1156555</v>
      </c>
      <c r="G320" s="38">
        <v>941733.05</v>
      </c>
      <c r="H320" s="41">
        <f t="shared" si="310"/>
        <v>214821.94999999995</v>
      </c>
      <c r="I320" s="42">
        <v>214821.95</v>
      </c>
      <c r="J320" s="43">
        <v>3883.7</v>
      </c>
      <c r="K320" s="66">
        <f t="shared" si="311"/>
        <v>1.6743871823261324E-2</v>
      </c>
      <c r="L320" s="20"/>
      <c r="M320" s="20">
        <f t="shared" si="257"/>
        <v>0</v>
      </c>
      <c r="N320" s="13">
        <v>633.48469999999998</v>
      </c>
      <c r="O320" s="15">
        <v>3883.7</v>
      </c>
      <c r="P320" s="72">
        <f t="shared" si="304"/>
        <v>1.35928088335007E-2</v>
      </c>
      <c r="Q320" s="28">
        <f t="shared" si="256"/>
        <v>0</v>
      </c>
      <c r="R320" s="52">
        <f t="shared" si="312"/>
        <v>1.2318183848796982</v>
      </c>
      <c r="S320" s="52">
        <f t="shared" si="313"/>
        <v>1.231818384879698</v>
      </c>
      <c r="T320" s="52">
        <f t="shared" si="301"/>
        <v>0</v>
      </c>
      <c r="U320" s="26"/>
      <c r="V320" s="6"/>
      <c r="W320" s="6"/>
      <c r="X320" s="6"/>
      <c r="Y320" s="6"/>
    </row>
    <row r="321" spans="1:25" s="4" customFormat="1" ht="15.75" customHeight="1" x14ac:dyDescent="0.25">
      <c r="A321" s="35">
        <v>318</v>
      </c>
      <c r="B321" s="35" t="s">
        <v>3</v>
      </c>
      <c r="C321" s="35"/>
      <c r="D321" s="35" t="s">
        <v>326</v>
      </c>
      <c r="E321" s="36">
        <v>1864.5217</v>
      </c>
      <c r="F321" s="37">
        <v>2758033.57</v>
      </c>
      <c r="G321" s="38">
        <v>2316145.65</v>
      </c>
      <c r="H321" s="41">
        <f t="shared" si="310"/>
        <v>441887.91999999993</v>
      </c>
      <c r="I321" s="42">
        <v>441835.56</v>
      </c>
      <c r="J321" s="43">
        <v>11189</v>
      </c>
      <c r="K321" s="66">
        <f t="shared" si="311"/>
        <v>1.3886567908958203E-2</v>
      </c>
      <c r="L321" s="20"/>
      <c r="M321" s="20">
        <f t="shared" si="257"/>
        <v>52.359999999927823</v>
      </c>
      <c r="N321" s="13">
        <v>1557.3847000000001</v>
      </c>
      <c r="O321" s="15">
        <v>11188.9</v>
      </c>
      <c r="P321" s="72">
        <f t="shared" si="304"/>
        <v>1.1599179395055219E-2</v>
      </c>
      <c r="Q321" s="28">
        <f t="shared" si="256"/>
        <v>0.1000000000003638</v>
      </c>
      <c r="R321" s="52">
        <f t="shared" si="312"/>
        <v>1.1972133153741653</v>
      </c>
      <c r="S321" s="52">
        <f t="shared" si="313"/>
        <v>1.1972026154607203</v>
      </c>
      <c r="T321" s="52">
        <f t="shared" si="301"/>
        <v>1.0699913445044729E-5</v>
      </c>
      <c r="U321" s="26"/>
      <c r="V321" s="6"/>
      <c r="W321" s="6"/>
      <c r="X321" s="6"/>
      <c r="Y321" s="6"/>
    </row>
    <row r="322" spans="1:25" s="4" customFormat="1" ht="15.75" customHeight="1" x14ac:dyDescent="0.25">
      <c r="A322" s="35">
        <v>319</v>
      </c>
      <c r="B322" s="35" t="s">
        <v>3</v>
      </c>
      <c r="C322" s="35"/>
      <c r="D322" s="35" t="s">
        <v>327</v>
      </c>
      <c r="E322" s="36">
        <v>1938.6322</v>
      </c>
      <c r="F322" s="37">
        <v>2868315.28</v>
      </c>
      <c r="G322" s="38">
        <v>2483069.5499999998</v>
      </c>
      <c r="H322" s="41">
        <f t="shared" si="310"/>
        <v>385245.73</v>
      </c>
      <c r="I322" s="42">
        <v>385245.73</v>
      </c>
      <c r="J322" s="43">
        <v>11224.7</v>
      </c>
      <c r="K322" s="66">
        <f t="shared" si="311"/>
        <v>1.4392605889986665E-2</v>
      </c>
      <c r="L322" s="20"/>
      <c r="M322" s="20">
        <f t="shared" si="257"/>
        <v>0</v>
      </c>
      <c r="N322" s="13">
        <v>1670.4829</v>
      </c>
      <c r="O322" s="15">
        <v>11222.7</v>
      </c>
      <c r="P322" s="72">
        <f t="shared" si="304"/>
        <v>1.2404047896970721E-2</v>
      </c>
      <c r="Q322" s="28">
        <f t="shared" si="256"/>
        <v>2</v>
      </c>
      <c r="R322" s="52">
        <f t="shared" si="312"/>
        <v>1.16052202629551</v>
      </c>
      <c r="S322" s="52">
        <f t="shared" si="313"/>
        <v>1.1603152462432513</v>
      </c>
      <c r="T322" s="52">
        <f t="shared" si="301"/>
        <v>2.0678005225871487E-4</v>
      </c>
      <c r="U322" s="26"/>
      <c r="V322" s="6"/>
      <c r="W322" s="6"/>
      <c r="X322" s="6"/>
      <c r="Y322" s="6"/>
    </row>
    <row r="323" spans="1:25" s="4" customFormat="1" ht="15.75" customHeight="1" x14ac:dyDescent="0.25">
      <c r="A323" s="35">
        <v>320</v>
      </c>
      <c r="B323" s="35" t="s">
        <v>95</v>
      </c>
      <c r="C323" s="35"/>
      <c r="D323" s="35" t="s">
        <v>328</v>
      </c>
      <c r="E323" s="36">
        <v>579.43709999999999</v>
      </c>
      <c r="F323" s="37">
        <v>858890.19</v>
      </c>
      <c r="G323" s="38">
        <v>689012.56</v>
      </c>
      <c r="H323" s="41">
        <f t="shared" si="310"/>
        <v>169877.62999999989</v>
      </c>
      <c r="I323" s="42">
        <v>169878.43</v>
      </c>
      <c r="J323" s="43">
        <v>2614.5</v>
      </c>
      <c r="K323" s="66">
        <f t="shared" si="311"/>
        <v>1.8468703384968446E-2</v>
      </c>
      <c r="L323" s="20"/>
      <c r="M323" s="20">
        <f t="shared" si="257"/>
        <v>-0.80000000010477379</v>
      </c>
      <c r="N323" s="13">
        <v>463.36099999999999</v>
      </c>
      <c r="O323" s="15">
        <v>2614.5</v>
      </c>
      <c r="P323" s="72">
        <f t="shared" si="304"/>
        <v>1.4768948811117486E-2</v>
      </c>
      <c r="Q323" s="28">
        <f t="shared" si="256"/>
        <v>0</v>
      </c>
      <c r="R323" s="52">
        <f t="shared" si="312"/>
        <v>1.2505089983835498</v>
      </c>
      <c r="S323" s="52">
        <f t="shared" si="313"/>
        <v>1.2505089983835498</v>
      </c>
      <c r="T323" s="52">
        <f t="shared" si="301"/>
        <v>0</v>
      </c>
      <c r="U323" s="26"/>
      <c r="V323" s="6"/>
      <c r="W323" s="6"/>
      <c r="X323" s="6"/>
      <c r="Y323" s="6"/>
    </row>
    <row r="324" spans="1:25" s="4" customFormat="1" ht="15.75" customHeight="1" x14ac:dyDescent="0.25">
      <c r="A324" s="35">
        <v>321</v>
      </c>
      <c r="B324" s="35" t="s">
        <v>95</v>
      </c>
      <c r="C324" s="35"/>
      <c r="D324" s="35" t="s">
        <v>329</v>
      </c>
      <c r="E324" s="36">
        <v>639.85239999999999</v>
      </c>
      <c r="F324" s="37">
        <v>947601.07</v>
      </c>
      <c r="G324" s="38">
        <v>708059.24</v>
      </c>
      <c r="H324" s="41">
        <f t="shared" si="310"/>
        <v>239541.82999999996</v>
      </c>
      <c r="I324" s="42">
        <v>239541.83</v>
      </c>
      <c r="J324" s="43">
        <v>2624.6</v>
      </c>
      <c r="K324" s="66">
        <f t="shared" si="311"/>
        <v>2.0315870354847724E-2</v>
      </c>
      <c r="L324" s="20"/>
      <c r="M324" s="20">
        <f t="shared" si="257"/>
        <v>0</v>
      </c>
      <c r="N324" s="36">
        <v>476.29649999999998</v>
      </c>
      <c r="O324" s="15">
        <v>2624.6</v>
      </c>
      <c r="P324" s="72">
        <f t="shared" si="304"/>
        <v>1.5122828240493791E-2</v>
      </c>
      <c r="Q324" s="28">
        <f t="shared" ref="Q324:Q328" si="314">J324-O324</f>
        <v>0</v>
      </c>
      <c r="R324" s="52">
        <f t="shared" si="312"/>
        <v>1.343390934008543</v>
      </c>
      <c r="S324" s="52">
        <f t="shared" si="313"/>
        <v>1.3433909340085428</v>
      </c>
      <c r="T324" s="52">
        <f t="shared" si="301"/>
        <v>0</v>
      </c>
      <c r="U324" s="26"/>
      <c r="V324" s="6"/>
      <c r="W324" s="6"/>
      <c r="X324" s="6"/>
      <c r="Y324" s="6"/>
    </row>
    <row r="325" spans="1:25" s="4" customFormat="1" ht="15.75" customHeight="1" x14ac:dyDescent="0.25">
      <c r="A325" s="35">
        <v>322</v>
      </c>
      <c r="B325" s="35" t="s">
        <v>3</v>
      </c>
      <c r="C325" s="35"/>
      <c r="D325" s="35" t="s">
        <v>330</v>
      </c>
      <c r="E325" s="36">
        <v>1374.9534000000001</v>
      </c>
      <c r="F325" s="37">
        <v>2034415.53</v>
      </c>
      <c r="G325" s="38">
        <v>1817513.9</v>
      </c>
      <c r="H325" s="41">
        <f t="shared" si="310"/>
        <v>216901.63000000012</v>
      </c>
      <c r="I325" s="42">
        <v>216901.63</v>
      </c>
      <c r="J325" s="43">
        <v>8632.6</v>
      </c>
      <c r="K325" s="66">
        <f t="shared" si="311"/>
        <v>1.32728783912147E-2</v>
      </c>
      <c r="L325" s="20"/>
      <c r="M325" s="20">
        <f t="shared" ref="M325:M328" si="315">H325-I325</f>
        <v>0</v>
      </c>
      <c r="N325" s="36">
        <v>1222.5392999999999</v>
      </c>
      <c r="O325" s="15">
        <v>8632.7000000000007</v>
      </c>
      <c r="P325" s="72">
        <f t="shared" si="304"/>
        <v>1.1801438136388381E-2</v>
      </c>
      <c r="Q325" s="28">
        <f t="shared" si="314"/>
        <v>-0.1000000000003638</v>
      </c>
      <c r="R325" s="52">
        <f t="shared" si="312"/>
        <v>1.1246701026298298</v>
      </c>
      <c r="S325" s="52">
        <f t="shared" si="313"/>
        <v>1.1246831308032961</v>
      </c>
      <c r="T325" s="52">
        <f t="shared" si="301"/>
        <v>-1.302817346626739E-5</v>
      </c>
      <c r="U325" s="26"/>
      <c r="V325" s="6"/>
      <c r="W325" s="6"/>
      <c r="X325" s="6"/>
      <c r="Y325" s="6"/>
    </row>
    <row r="326" spans="1:25" s="4" customFormat="1" ht="15.75" customHeight="1" x14ac:dyDescent="0.25">
      <c r="A326" s="35">
        <v>323</v>
      </c>
      <c r="B326" s="35" t="s">
        <v>3</v>
      </c>
      <c r="C326" s="35"/>
      <c r="D326" s="35" t="s">
        <v>331</v>
      </c>
      <c r="E326" s="36">
        <v>985.60299999999995</v>
      </c>
      <c r="F326" s="37">
        <v>1458447.98</v>
      </c>
      <c r="G326" s="38">
        <v>1202262.19</v>
      </c>
      <c r="H326" s="41">
        <f t="shared" si="310"/>
        <v>256185.79000000004</v>
      </c>
      <c r="I326" s="42">
        <v>256185.79</v>
      </c>
      <c r="J326" s="43">
        <v>6303.3</v>
      </c>
      <c r="K326" s="66">
        <f>E326/12/J326</f>
        <v>1.3030251349822051E-2</v>
      </c>
      <c r="L326" s="17"/>
      <c r="M326" s="20">
        <f t="shared" si="315"/>
        <v>0</v>
      </c>
      <c r="N326" s="36">
        <v>808.72360000000003</v>
      </c>
      <c r="O326" s="15">
        <v>6302.9</v>
      </c>
      <c r="P326" s="72">
        <f t="shared" si="304"/>
        <v>1.0692480181080669E-2</v>
      </c>
      <c r="Q326" s="28">
        <f t="shared" si="314"/>
        <v>0.4000000000005457</v>
      </c>
      <c r="R326" s="4">
        <f>E326/N326</f>
        <v>1.2187142801322972</v>
      </c>
      <c r="S326" s="6">
        <f>K326/P326</f>
        <v>1.2186369419583165</v>
      </c>
      <c r="T326" s="52">
        <f t="shared" si="301"/>
        <v>7.7338173980701086E-5</v>
      </c>
      <c r="U326" s="6"/>
      <c r="V326" s="6"/>
      <c r="W326" s="6"/>
      <c r="X326" s="6"/>
      <c r="Y326" s="6"/>
    </row>
    <row r="327" spans="1:25" s="4" customFormat="1" ht="15.75" customHeight="1" x14ac:dyDescent="0.25">
      <c r="A327" s="35">
        <v>324</v>
      </c>
      <c r="B327" s="35" t="s">
        <v>3</v>
      </c>
      <c r="C327" s="35" t="s">
        <v>16</v>
      </c>
      <c r="D327" s="35" t="s">
        <v>332</v>
      </c>
      <c r="E327" s="36">
        <v>421.83449999999999</v>
      </c>
      <c r="F327" s="38">
        <v>623894.71</v>
      </c>
      <c r="G327" s="38">
        <v>558485.53</v>
      </c>
      <c r="H327" s="41">
        <f t="shared" si="310"/>
        <v>65409.179999999935</v>
      </c>
      <c r="I327" s="42">
        <v>65409.8</v>
      </c>
      <c r="J327" s="38">
        <v>1901.6</v>
      </c>
      <c r="K327" s="66">
        <f>E327/12/J327</f>
        <v>1.8485946045435426E-2</v>
      </c>
      <c r="L327" s="18"/>
      <c r="M327" s="20">
        <f t="shared" si="315"/>
        <v>-0.62000000006810296</v>
      </c>
      <c r="N327" s="61">
        <v>375.65039999999999</v>
      </c>
      <c r="O327" s="58">
        <v>1901.6</v>
      </c>
      <c r="P327" s="65">
        <f t="shared" ref="P327:P328" si="316">N327/O327/12</f>
        <v>1.6462031973075306E-2</v>
      </c>
      <c r="Q327" s="28">
        <f t="shared" si="314"/>
        <v>0</v>
      </c>
      <c r="R327" s="53">
        <f t="shared" ref="R327:R328" si="317">N327/E327</f>
        <v>0.89051606732024047</v>
      </c>
      <c r="S327" s="53">
        <f t="shared" ref="S327:S328" si="318">P327/K327</f>
        <v>0.89051606732024047</v>
      </c>
      <c r="T327" s="53">
        <f>R327-S327</f>
        <v>0</v>
      </c>
    </row>
    <row r="328" spans="1:25" ht="15.75" customHeight="1" x14ac:dyDescent="0.25">
      <c r="A328" s="35">
        <v>325</v>
      </c>
      <c r="B328" s="35" t="s">
        <v>3</v>
      </c>
      <c r="C328" s="35" t="s">
        <v>16</v>
      </c>
      <c r="D328" s="35" t="s">
        <v>333</v>
      </c>
      <c r="E328" s="36">
        <v>867.84879999999998</v>
      </c>
      <c r="F328" s="38">
        <v>1285450.75</v>
      </c>
      <c r="G328" s="38">
        <v>1010042.93</v>
      </c>
      <c r="H328" s="41">
        <f t="shared" si="310"/>
        <v>275407.81999999995</v>
      </c>
      <c r="I328" s="37">
        <v>277679.21000000002</v>
      </c>
      <c r="J328" s="38">
        <v>4432.88</v>
      </c>
      <c r="K328" s="66">
        <f>E328/12/J328</f>
        <v>1.6314615629868919E-2</v>
      </c>
      <c r="L328" s="18" t="s">
        <v>362</v>
      </c>
      <c r="M328" s="20">
        <f t="shared" si="315"/>
        <v>-2271.3900000000722</v>
      </c>
      <c r="N328" s="36">
        <v>679.39300000000003</v>
      </c>
      <c r="O328" s="14">
        <v>4432.88</v>
      </c>
      <c r="P328" s="27">
        <f t="shared" si="316"/>
        <v>1.2771851106579321E-2</v>
      </c>
      <c r="Q328" s="28">
        <f t="shared" si="314"/>
        <v>0</v>
      </c>
      <c r="R328" s="4">
        <f t="shared" si="317"/>
        <v>0.78284719642407763</v>
      </c>
      <c r="S328" s="4">
        <f t="shared" si="318"/>
        <v>0.78284719642407763</v>
      </c>
      <c r="T328" s="4">
        <f t="shared" ref="T328" si="319">R328-S328</f>
        <v>0</v>
      </c>
      <c r="U328"/>
      <c r="V328"/>
      <c r="W328"/>
      <c r="X328"/>
      <c r="Y328"/>
    </row>
    <row r="329" spans="1:25" ht="15" customHeight="1" x14ac:dyDescent="0.25">
      <c r="A329" s="96" t="s">
        <v>410</v>
      </c>
      <c r="B329" s="97"/>
      <c r="C329" s="97"/>
      <c r="D329" s="97"/>
      <c r="E329" s="97"/>
      <c r="F329" s="97"/>
      <c r="G329" s="97"/>
      <c r="H329" s="93">
        <v>-934169.59999999998</v>
      </c>
      <c r="J329" s="94"/>
      <c r="K329" s="95"/>
      <c r="L329" s="26"/>
      <c r="M329" s="26"/>
      <c r="N329" s="64"/>
      <c r="O329" s="64"/>
      <c r="Q329" s="28"/>
      <c r="R329" s="53"/>
      <c r="S329" s="53"/>
      <c r="T329" s="53"/>
      <c r="U329" s="6"/>
    </row>
    <row r="330" spans="1:25" ht="15" customHeight="1" x14ac:dyDescent="0.25">
      <c r="A330" s="96" t="s">
        <v>411</v>
      </c>
      <c r="B330" s="97"/>
      <c r="C330" s="97"/>
      <c r="D330" s="97"/>
      <c r="E330" s="97"/>
      <c r="F330" s="97"/>
      <c r="G330" s="97"/>
      <c r="H330" s="93">
        <v>60938607.770000003</v>
      </c>
      <c r="J330" s="94"/>
      <c r="K330" s="95"/>
      <c r="L330" s="26"/>
      <c r="M330" s="26"/>
      <c r="Q330" s="28"/>
      <c r="R330" s="53"/>
      <c r="S330" s="53"/>
      <c r="T330" s="53"/>
      <c r="U330" s="6"/>
    </row>
    <row r="331" spans="1:25" x14ac:dyDescent="0.25">
      <c r="A331" s="98" t="s">
        <v>409</v>
      </c>
      <c r="B331" s="99"/>
      <c r="C331" s="99"/>
      <c r="D331" s="99"/>
      <c r="E331" s="99"/>
      <c r="F331" s="99"/>
      <c r="G331" s="99"/>
      <c r="H331" s="100">
        <f>H330+H329</f>
        <v>60004438.170000002</v>
      </c>
      <c r="J331" s="94"/>
      <c r="K331" s="95"/>
      <c r="L331" s="26"/>
      <c r="M331" s="26"/>
    </row>
    <row r="332" spans="1:25" x14ac:dyDescent="0.25">
      <c r="A332" s="96" t="s">
        <v>412</v>
      </c>
      <c r="B332" s="97"/>
      <c r="C332" s="97"/>
      <c r="D332" s="97"/>
      <c r="E332" s="97"/>
      <c r="F332" s="97"/>
      <c r="G332" s="97"/>
      <c r="H332" s="93">
        <v>-162536.43</v>
      </c>
      <c r="J332" s="94"/>
      <c r="K332" s="95"/>
    </row>
    <row r="333" spans="1:25" x14ac:dyDescent="0.25">
      <c r="A333" s="96" t="s">
        <v>414</v>
      </c>
      <c r="B333" s="97"/>
      <c r="C333" s="97"/>
      <c r="D333" s="97"/>
      <c r="E333" s="97"/>
      <c r="F333" s="97"/>
      <c r="G333" s="97"/>
      <c r="H333" s="93">
        <v>5114889.7699999996</v>
      </c>
      <c r="J333" s="94"/>
      <c r="K333" s="95"/>
    </row>
    <row r="334" spans="1:25" x14ac:dyDescent="0.25">
      <c r="A334" s="98" t="s">
        <v>413</v>
      </c>
      <c r="B334" s="99"/>
      <c r="C334" s="99"/>
      <c r="D334" s="99"/>
      <c r="E334" s="99"/>
      <c r="F334" s="99"/>
      <c r="G334" s="99"/>
      <c r="H334" s="100">
        <f>H333+H332</f>
        <v>4952353.34</v>
      </c>
      <c r="J334" s="94"/>
      <c r="K334" s="95"/>
    </row>
    <row r="335" spans="1:25" x14ac:dyDescent="0.25">
      <c r="A335" s="98" t="s">
        <v>415</v>
      </c>
      <c r="B335" s="99"/>
      <c r="C335" s="99"/>
      <c r="D335" s="99"/>
      <c r="E335" s="99"/>
      <c r="F335" s="99"/>
      <c r="G335" s="99"/>
      <c r="H335" s="100">
        <f>H329+H332</f>
        <v>-1096706.03</v>
      </c>
      <c r="J335" s="94"/>
      <c r="K335" s="95"/>
    </row>
    <row r="336" spans="1:25" x14ac:dyDescent="0.25">
      <c r="A336" s="98" t="s">
        <v>416</v>
      </c>
      <c r="B336" s="99"/>
      <c r="C336" s="99"/>
      <c r="D336" s="99"/>
      <c r="E336" s="99"/>
      <c r="F336" s="99"/>
      <c r="G336" s="99"/>
      <c r="H336" s="100">
        <f>H330+H333</f>
        <v>66053497.540000007</v>
      </c>
      <c r="J336" s="94"/>
      <c r="K336" s="95"/>
    </row>
    <row r="337" spans="1:11" x14ac:dyDescent="0.25">
      <c r="A337" s="98" t="s">
        <v>417</v>
      </c>
      <c r="B337" s="99"/>
      <c r="C337" s="99"/>
      <c r="D337" s="99"/>
      <c r="E337" s="99"/>
      <c r="F337" s="99"/>
      <c r="G337" s="99"/>
      <c r="H337" s="100">
        <f>H336+H335</f>
        <v>64956791.510000005</v>
      </c>
      <c r="J337" s="94"/>
      <c r="K337" s="95"/>
    </row>
    <row r="338" spans="1:11" x14ac:dyDescent="0.25">
      <c r="D338" s="49"/>
      <c r="E338" s="50"/>
      <c r="G338" s="50"/>
    </row>
    <row r="339" spans="1:11" x14ac:dyDescent="0.25">
      <c r="D339" s="49"/>
      <c r="E339" s="50"/>
      <c r="G339" s="50"/>
    </row>
    <row r="340" spans="1:11" x14ac:dyDescent="0.25">
      <c r="D340" s="49"/>
      <c r="E340" s="50"/>
      <c r="G340" s="50"/>
    </row>
    <row r="341" spans="1:11" x14ac:dyDescent="0.25">
      <c r="D341" s="49"/>
      <c r="E341" s="50"/>
      <c r="G341" s="50"/>
    </row>
    <row r="342" spans="1:11" x14ac:dyDescent="0.25">
      <c r="E342" s="45"/>
    </row>
  </sheetData>
  <autoFilter ref="A3:AA337" xr:uid="{3FFC7B10-2639-471B-A3EB-C09F5FEB5F70}"/>
  <mergeCells count="19">
    <mergeCell ref="A337:G337"/>
    <mergeCell ref="A1:H1"/>
    <mergeCell ref="A329:G329"/>
    <mergeCell ref="A330:G330"/>
    <mergeCell ref="A331:G331"/>
    <mergeCell ref="A332:G332"/>
    <mergeCell ref="A333:G333"/>
    <mergeCell ref="A335:G335"/>
    <mergeCell ref="A336:G336"/>
    <mergeCell ref="A334:G334"/>
    <mergeCell ref="J2:J3"/>
    <mergeCell ref="K2:K3"/>
    <mergeCell ref="I2:I3"/>
    <mergeCell ref="H2:H3"/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topLeftCell="A3" zoomScale="70" zoomScaleNormal="100" zoomScaleSheetLayoutView="70" workbookViewId="0">
      <selection activeCell="C41" sqref="C41:C43"/>
    </sheetView>
  </sheetViews>
  <sheetFormatPr defaultRowHeight="15.75" x14ac:dyDescent="0.25"/>
  <cols>
    <col min="1" max="1" width="9.28515625" style="111" customWidth="1"/>
    <col min="2" max="2" width="9.140625" style="111" hidden="1" customWidth="1"/>
    <col min="3" max="3" width="27.85546875" style="111" customWidth="1"/>
    <col min="4" max="4" width="18" style="112" customWidth="1"/>
    <col min="5" max="7" width="18" style="113" customWidth="1"/>
    <col min="8" max="8" width="14" customWidth="1"/>
    <col min="9" max="9" width="12.140625" customWidth="1"/>
  </cols>
  <sheetData>
    <row r="1" spans="1:9" ht="48" customHeight="1" x14ac:dyDescent="0.25">
      <c r="A1" s="102" t="s">
        <v>419</v>
      </c>
      <c r="B1" s="102"/>
      <c r="C1" s="102"/>
      <c r="D1" s="102"/>
      <c r="E1" s="102"/>
      <c r="F1" s="102"/>
      <c r="G1" s="102"/>
    </row>
    <row r="2" spans="1:9" ht="47.25" customHeight="1" x14ac:dyDescent="0.25">
      <c r="A2" s="103" t="s">
        <v>2</v>
      </c>
      <c r="B2" s="103" t="s">
        <v>4</v>
      </c>
      <c r="C2" s="103" t="s">
        <v>5</v>
      </c>
      <c r="D2" s="104" t="s">
        <v>334</v>
      </c>
      <c r="E2" s="104"/>
      <c r="F2" s="105" t="s">
        <v>336</v>
      </c>
      <c r="G2" s="104" t="s">
        <v>337</v>
      </c>
      <c r="H2" s="2"/>
    </row>
    <row r="3" spans="1:9" ht="63" x14ac:dyDescent="0.25">
      <c r="A3" s="103"/>
      <c r="B3" s="103"/>
      <c r="C3" s="103"/>
      <c r="D3" s="106" t="s">
        <v>0</v>
      </c>
      <c r="E3" s="105" t="s">
        <v>335</v>
      </c>
      <c r="F3" s="105" t="s">
        <v>1</v>
      </c>
      <c r="G3" s="104"/>
      <c r="H3" s="1" t="s">
        <v>6</v>
      </c>
      <c r="I3" s="3" t="s">
        <v>7</v>
      </c>
    </row>
    <row r="4" spans="1:9" x14ac:dyDescent="0.25">
      <c r="A4" s="107">
        <v>1</v>
      </c>
      <c r="B4" s="32" t="s">
        <v>338</v>
      </c>
      <c r="C4" s="32" t="s">
        <v>374</v>
      </c>
      <c r="D4" s="39">
        <v>669.8374</v>
      </c>
      <c r="E4" s="40">
        <v>991682.23</v>
      </c>
      <c r="F4" s="40">
        <v>857516.39</v>
      </c>
      <c r="G4" s="40">
        <f>E4-F4</f>
        <v>134165.83999999997</v>
      </c>
      <c r="H4" s="2">
        <v>3831.2</v>
      </c>
    </row>
    <row r="5" spans="1:9" x14ac:dyDescent="0.25">
      <c r="A5" s="107">
        <v>2</v>
      </c>
      <c r="B5" s="32" t="s">
        <v>338</v>
      </c>
      <c r="C5" s="32" t="s">
        <v>375</v>
      </c>
      <c r="D5" s="39">
        <v>862.41049999999996</v>
      </c>
      <c r="E5" s="40">
        <v>1276055.74</v>
      </c>
      <c r="F5" s="40">
        <v>1149686.46</v>
      </c>
      <c r="G5" s="40">
        <f t="shared" ref="G5:G47" si="0">E5-F5</f>
        <v>126369.28000000003</v>
      </c>
      <c r="H5" s="2"/>
    </row>
    <row r="6" spans="1:9" x14ac:dyDescent="0.25">
      <c r="A6" s="107">
        <v>3</v>
      </c>
      <c r="B6" s="32" t="s">
        <v>338</v>
      </c>
      <c r="C6" s="32" t="s">
        <v>376</v>
      </c>
      <c r="D6" s="39">
        <v>1150.90102</v>
      </c>
      <c r="E6" s="40">
        <v>1702953.1</v>
      </c>
      <c r="F6" s="40">
        <v>1486106.19</v>
      </c>
      <c r="G6" s="40">
        <f t="shared" si="0"/>
        <v>216846.91000000015</v>
      </c>
      <c r="H6" s="2"/>
    </row>
    <row r="7" spans="1:9" x14ac:dyDescent="0.25">
      <c r="A7" s="107">
        <v>4</v>
      </c>
      <c r="B7" s="32" t="s">
        <v>338</v>
      </c>
      <c r="C7" s="32" t="s">
        <v>377</v>
      </c>
      <c r="D7" s="39">
        <v>341.66559999999998</v>
      </c>
      <c r="E7" s="40">
        <v>505413.33</v>
      </c>
      <c r="F7" s="40">
        <v>400530.21</v>
      </c>
      <c r="G7" s="40">
        <f t="shared" si="0"/>
        <v>104883.12</v>
      </c>
      <c r="H7" s="2"/>
    </row>
    <row r="8" spans="1:9" x14ac:dyDescent="0.25">
      <c r="A8" s="107">
        <v>5</v>
      </c>
      <c r="B8" s="32" t="s">
        <v>338</v>
      </c>
      <c r="C8" s="32" t="s">
        <v>378</v>
      </c>
      <c r="D8" s="39">
        <v>485.75</v>
      </c>
      <c r="E8" s="40">
        <v>718590.55</v>
      </c>
      <c r="F8" s="40">
        <v>606720.71</v>
      </c>
      <c r="G8" s="40">
        <f t="shared" si="0"/>
        <v>111869.84000000008</v>
      </c>
      <c r="H8" s="2">
        <v>2549</v>
      </c>
    </row>
    <row r="9" spans="1:9" x14ac:dyDescent="0.25">
      <c r="A9" s="107">
        <v>6</v>
      </c>
      <c r="B9" s="32"/>
      <c r="C9" s="32" t="s">
        <v>379</v>
      </c>
      <c r="D9" s="39">
        <v>589.90459999999996</v>
      </c>
      <c r="E9" s="40">
        <v>873369.89</v>
      </c>
      <c r="F9" s="40">
        <v>760773.19</v>
      </c>
      <c r="G9" s="40">
        <f t="shared" si="0"/>
        <v>112596.70000000007</v>
      </c>
      <c r="H9" s="2">
        <v>3535.3</v>
      </c>
    </row>
    <row r="10" spans="1:9" x14ac:dyDescent="0.25">
      <c r="A10" s="107">
        <v>7</v>
      </c>
      <c r="B10" s="32" t="s">
        <v>338</v>
      </c>
      <c r="C10" s="32" t="s">
        <v>380</v>
      </c>
      <c r="D10" s="39">
        <v>638.21429999999998</v>
      </c>
      <c r="E10" s="40">
        <v>945571.65</v>
      </c>
      <c r="F10" s="40">
        <v>770398.78</v>
      </c>
      <c r="G10" s="40">
        <f t="shared" si="0"/>
        <v>175172.87</v>
      </c>
      <c r="H10" s="2">
        <v>3373.4</v>
      </c>
    </row>
    <row r="11" spans="1:9" x14ac:dyDescent="0.25">
      <c r="A11" s="107">
        <v>8</v>
      </c>
      <c r="B11" s="32"/>
      <c r="C11" s="32" t="s">
        <v>381</v>
      </c>
      <c r="D11" s="39">
        <v>862.82489999999996</v>
      </c>
      <c r="E11" s="40">
        <v>1276958.8</v>
      </c>
      <c r="F11" s="40">
        <v>1077110.52</v>
      </c>
      <c r="G11" s="40">
        <f t="shared" si="0"/>
        <v>199848.28000000003</v>
      </c>
      <c r="H11" s="2">
        <v>3906.8</v>
      </c>
    </row>
    <row r="12" spans="1:9" x14ac:dyDescent="0.25">
      <c r="A12" s="107">
        <v>9</v>
      </c>
      <c r="B12" s="32" t="s">
        <v>338</v>
      </c>
      <c r="C12" s="32" t="s">
        <v>382</v>
      </c>
      <c r="D12" s="39">
        <v>411.21019999999999</v>
      </c>
      <c r="E12" s="40">
        <v>608609.89</v>
      </c>
      <c r="F12" s="40">
        <v>508593.81</v>
      </c>
      <c r="G12" s="40">
        <f t="shared" si="0"/>
        <v>100016.08000000002</v>
      </c>
      <c r="H12" s="2">
        <v>2678.7</v>
      </c>
    </row>
    <row r="13" spans="1:9" x14ac:dyDescent="0.25">
      <c r="A13" s="107">
        <v>10</v>
      </c>
      <c r="B13" s="32" t="s">
        <v>338</v>
      </c>
      <c r="C13" s="32" t="s">
        <v>383</v>
      </c>
      <c r="D13" s="39">
        <v>464.28705000000002</v>
      </c>
      <c r="E13" s="40">
        <v>686763.49</v>
      </c>
      <c r="F13" s="40">
        <v>565196.28</v>
      </c>
      <c r="G13" s="40">
        <f t="shared" si="0"/>
        <v>121567.20999999996</v>
      </c>
      <c r="H13" s="2">
        <v>2187.6</v>
      </c>
    </row>
    <row r="14" spans="1:9" x14ac:dyDescent="0.25">
      <c r="A14" s="107">
        <v>11</v>
      </c>
      <c r="B14" s="32" t="s">
        <v>338</v>
      </c>
      <c r="C14" s="32" t="s">
        <v>384</v>
      </c>
      <c r="D14" s="39">
        <v>335.85079999999999</v>
      </c>
      <c r="E14" s="40">
        <v>497080.97</v>
      </c>
      <c r="F14" s="40">
        <v>426232.26</v>
      </c>
      <c r="G14" s="40">
        <f t="shared" si="0"/>
        <v>70848.709999999963</v>
      </c>
      <c r="H14" s="2">
        <v>1510</v>
      </c>
    </row>
    <row r="15" spans="1:9" x14ac:dyDescent="0.25">
      <c r="A15" s="107">
        <v>12</v>
      </c>
      <c r="B15" s="32" t="s">
        <v>338</v>
      </c>
      <c r="C15" s="32" t="s">
        <v>385</v>
      </c>
      <c r="D15" s="39">
        <v>687.19510000000002</v>
      </c>
      <c r="E15" s="40">
        <v>1017273.36</v>
      </c>
      <c r="F15" s="40">
        <v>864574.3</v>
      </c>
      <c r="G15" s="40">
        <f t="shared" si="0"/>
        <v>152699.05999999994</v>
      </c>
      <c r="H15" s="2">
        <v>3291.8</v>
      </c>
    </row>
    <row r="16" spans="1:9" x14ac:dyDescent="0.25">
      <c r="A16" s="107">
        <v>13</v>
      </c>
      <c r="B16" s="32" t="s">
        <v>338</v>
      </c>
      <c r="C16" s="32" t="s">
        <v>386</v>
      </c>
      <c r="D16" s="39">
        <v>390.15710000000001</v>
      </c>
      <c r="E16" s="40">
        <v>577192.16</v>
      </c>
      <c r="F16" s="40">
        <v>464671.2</v>
      </c>
      <c r="G16" s="40">
        <f t="shared" si="0"/>
        <v>112520.96000000002</v>
      </c>
      <c r="H16" s="2">
        <v>2750</v>
      </c>
    </row>
    <row r="17" spans="1:8" x14ac:dyDescent="0.25">
      <c r="A17" s="107">
        <v>14</v>
      </c>
      <c r="B17" s="32" t="s">
        <v>338</v>
      </c>
      <c r="C17" s="32" t="s">
        <v>428</v>
      </c>
      <c r="D17" s="39">
        <v>246.53</v>
      </c>
      <c r="E17" s="40">
        <v>364820.82</v>
      </c>
      <c r="F17" s="40">
        <v>324864.58</v>
      </c>
      <c r="G17" s="40">
        <f t="shared" si="0"/>
        <v>39956.239999999991</v>
      </c>
      <c r="H17" s="2">
        <v>1325.6</v>
      </c>
    </row>
    <row r="18" spans="1:8" x14ac:dyDescent="0.25">
      <c r="A18" s="107">
        <v>15</v>
      </c>
      <c r="B18" s="32" t="s">
        <v>338</v>
      </c>
      <c r="C18" s="32" t="s">
        <v>387</v>
      </c>
      <c r="D18" s="39">
        <v>452.37810000000002</v>
      </c>
      <c r="E18" s="40">
        <v>669025.42000000004</v>
      </c>
      <c r="F18" s="40">
        <v>612584.82999999996</v>
      </c>
      <c r="G18" s="40">
        <f t="shared" si="0"/>
        <v>56440.590000000084</v>
      </c>
      <c r="H18" s="2">
        <v>2219.1999999999998</v>
      </c>
    </row>
    <row r="19" spans="1:8" ht="31.5" x14ac:dyDescent="0.25">
      <c r="A19" s="107">
        <v>16</v>
      </c>
      <c r="B19" s="32" t="s">
        <v>373</v>
      </c>
      <c r="C19" s="32" t="s">
        <v>372</v>
      </c>
      <c r="D19" s="39">
        <v>320.40699999999998</v>
      </c>
      <c r="E19" s="40">
        <v>167788.29</v>
      </c>
      <c r="F19" s="40">
        <v>209098.17</v>
      </c>
      <c r="G19" s="40">
        <f t="shared" si="0"/>
        <v>-41309.880000000005</v>
      </c>
      <c r="H19" s="2"/>
    </row>
    <row r="20" spans="1:8" x14ac:dyDescent="0.25">
      <c r="A20" s="107">
        <v>17</v>
      </c>
      <c r="B20" s="32" t="s">
        <v>338</v>
      </c>
      <c r="C20" s="32" t="s">
        <v>388</v>
      </c>
      <c r="D20" s="39">
        <v>438.17469999999997</v>
      </c>
      <c r="E20" s="40">
        <v>648293.35</v>
      </c>
      <c r="F20" s="40">
        <v>537221.69999999995</v>
      </c>
      <c r="G20" s="40">
        <f t="shared" si="0"/>
        <v>111071.65000000002</v>
      </c>
      <c r="H20" s="2">
        <v>2917.5</v>
      </c>
    </row>
    <row r="21" spans="1:8" x14ac:dyDescent="0.25">
      <c r="A21" s="107">
        <v>18</v>
      </c>
      <c r="B21" s="32" t="s">
        <v>338</v>
      </c>
      <c r="C21" s="32" t="s">
        <v>389</v>
      </c>
      <c r="D21" s="39">
        <v>1039.6445000000001</v>
      </c>
      <c r="E21" s="40">
        <v>1538858.29</v>
      </c>
      <c r="F21" s="40">
        <v>1347772.14</v>
      </c>
      <c r="G21" s="40">
        <f t="shared" si="0"/>
        <v>191086.15000000014</v>
      </c>
      <c r="H21" s="2">
        <v>5980.3</v>
      </c>
    </row>
    <row r="22" spans="1:8" x14ac:dyDescent="0.25">
      <c r="A22" s="107">
        <v>19</v>
      </c>
      <c r="B22" s="32" t="s">
        <v>338</v>
      </c>
      <c r="C22" s="32" t="s">
        <v>390</v>
      </c>
      <c r="D22" s="39">
        <v>878.65359999999998</v>
      </c>
      <c r="E22" s="40">
        <v>1300170.08</v>
      </c>
      <c r="F22" s="40">
        <v>1067621.45</v>
      </c>
      <c r="G22" s="40">
        <f t="shared" si="0"/>
        <v>232548.63000000012</v>
      </c>
      <c r="H22" s="2">
        <v>3867.8</v>
      </c>
    </row>
    <row r="23" spans="1:8" x14ac:dyDescent="0.25">
      <c r="A23" s="107">
        <v>20</v>
      </c>
      <c r="B23" s="32" t="s">
        <v>338</v>
      </c>
      <c r="C23" s="32" t="s">
        <v>420</v>
      </c>
      <c r="D23" s="39">
        <v>284.99435999999997</v>
      </c>
      <c r="E23" s="40">
        <v>421140.71</v>
      </c>
      <c r="F23" s="40">
        <v>328065.24</v>
      </c>
      <c r="G23" s="40">
        <f t="shared" si="0"/>
        <v>93075.47000000003</v>
      </c>
      <c r="H23" s="2">
        <v>2552.1</v>
      </c>
    </row>
    <row r="24" spans="1:8" x14ac:dyDescent="0.25">
      <c r="A24" s="107">
        <v>21</v>
      </c>
      <c r="B24" s="32" t="s">
        <v>338</v>
      </c>
      <c r="C24" s="32" t="s">
        <v>391</v>
      </c>
      <c r="D24" s="39">
        <v>332.26650000000001</v>
      </c>
      <c r="E24" s="40">
        <v>490232.19</v>
      </c>
      <c r="F24" s="40">
        <v>422173.87</v>
      </c>
      <c r="G24" s="40">
        <f t="shared" si="0"/>
        <v>68058.320000000007</v>
      </c>
      <c r="H24" s="2">
        <v>1526.5</v>
      </c>
    </row>
    <row r="25" spans="1:8" x14ac:dyDescent="0.25">
      <c r="A25" s="107">
        <v>22</v>
      </c>
      <c r="B25" s="32" t="s">
        <v>338</v>
      </c>
      <c r="C25" s="32" t="s">
        <v>392</v>
      </c>
      <c r="D25" s="39">
        <v>1707.5771999999999</v>
      </c>
      <c r="E25" s="40">
        <v>2527229.2400000002</v>
      </c>
      <c r="F25" s="40">
        <v>2289806.4900000002</v>
      </c>
      <c r="G25" s="40">
        <f t="shared" si="0"/>
        <v>237422.75</v>
      </c>
      <c r="H25" s="2">
        <v>7358.5</v>
      </c>
    </row>
    <row r="26" spans="1:8" x14ac:dyDescent="0.25">
      <c r="A26" s="107">
        <v>23</v>
      </c>
      <c r="B26" s="32"/>
      <c r="C26" s="32" t="s">
        <v>393</v>
      </c>
      <c r="D26" s="39" t="s">
        <v>352</v>
      </c>
      <c r="E26" s="40"/>
      <c r="F26" s="40"/>
      <c r="G26" s="40">
        <f t="shared" si="0"/>
        <v>0</v>
      </c>
      <c r="H26" s="2"/>
    </row>
    <row r="27" spans="1:8" x14ac:dyDescent="0.25">
      <c r="A27" s="107">
        <v>24</v>
      </c>
      <c r="B27" s="32" t="s">
        <v>338</v>
      </c>
      <c r="C27" s="32" t="s">
        <v>394</v>
      </c>
      <c r="D27" s="39">
        <v>306.59859999999998</v>
      </c>
      <c r="E27" s="40">
        <v>453516.14</v>
      </c>
      <c r="F27" s="40">
        <v>362117.56</v>
      </c>
      <c r="G27" s="40">
        <f t="shared" si="0"/>
        <v>91398.580000000016</v>
      </c>
      <c r="H27" s="2">
        <v>2179.9</v>
      </c>
    </row>
    <row r="28" spans="1:8" x14ac:dyDescent="0.25">
      <c r="A28" s="107">
        <v>25</v>
      </c>
      <c r="B28" s="32" t="s">
        <v>338</v>
      </c>
      <c r="C28" s="32" t="s">
        <v>395</v>
      </c>
      <c r="D28" s="39">
        <v>506.71210000000002</v>
      </c>
      <c r="E28" s="40">
        <v>749405.45</v>
      </c>
      <c r="F28" s="40">
        <v>581102.29</v>
      </c>
      <c r="G28" s="40">
        <f t="shared" si="0"/>
        <v>168303.15999999992</v>
      </c>
      <c r="H28" s="2"/>
    </row>
    <row r="29" spans="1:8" x14ac:dyDescent="0.25">
      <c r="A29" s="107">
        <v>26</v>
      </c>
      <c r="B29" s="32" t="s">
        <v>338</v>
      </c>
      <c r="C29" s="32" t="s">
        <v>396</v>
      </c>
      <c r="D29" s="39">
        <v>620.98009999999999</v>
      </c>
      <c r="E29" s="40">
        <v>919337.12</v>
      </c>
      <c r="F29" s="40">
        <v>752851.13</v>
      </c>
      <c r="G29" s="40">
        <f t="shared" si="0"/>
        <v>166485.99</v>
      </c>
      <c r="H29" s="2">
        <v>2551</v>
      </c>
    </row>
    <row r="30" spans="1:8" ht="31.5" x14ac:dyDescent="0.25">
      <c r="A30" s="107">
        <v>27</v>
      </c>
      <c r="B30" s="32"/>
      <c r="C30" s="32" t="s">
        <v>397</v>
      </c>
      <c r="D30" s="39">
        <v>568.34870000000001</v>
      </c>
      <c r="E30" s="40">
        <v>841248.82</v>
      </c>
      <c r="F30" s="40">
        <v>639437.07999999996</v>
      </c>
      <c r="G30" s="40">
        <f t="shared" si="0"/>
        <v>201811.74</v>
      </c>
      <c r="H30" s="2">
        <v>3333.7</v>
      </c>
    </row>
    <row r="31" spans="1:8" x14ac:dyDescent="0.25">
      <c r="A31" s="107">
        <v>28</v>
      </c>
      <c r="B31" s="32" t="s">
        <v>338</v>
      </c>
      <c r="C31" s="32" t="s">
        <v>398</v>
      </c>
      <c r="D31" s="39">
        <v>404.93130000000002</v>
      </c>
      <c r="E31" s="40">
        <v>598898.4</v>
      </c>
      <c r="F31" s="40">
        <v>439157.22</v>
      </c>
      <c r="G31" s="40">
        <f t="shared" si="0"/>
        <v>159741.18000000005</v>
      </c>
      <c r="H31" s="2"/>
    </row>
    <row r="32" spans="1:8" x14ac:dyDescent="0.25">
      <c r="A32" s="107">
        <v>29</v>
      </c>
      <c r="B32" s="32" t="s">
        <v>338</v>
      </c>
      <c r="C32" s="32" t="s">
        <v>421</v>
      </c>
      <c r="D32" s="39">
        <v>345.21890000000002</v>
      </c>
      <c r="E32" s="40">
        <v>511705.31</v>
      </c>
      <c r="F32" s="40">
        <v>423292.15999999997</v>
      </c>
      <c r="G32" s="40">
        <f t="shared" si="0"/>
        <v>88413.150000000023</v>
      </c>
      <c r="H32" s="2">
        <v>1546.3</v>
      </c>
    </row>
    <row r="33" spans="1:8" x14ac:dyDescent="0.25">
      <c r="A33" s="107">
        <v>30</v>
      </c>
      <c r="B33" s="32" t="s">
        <v>338</v>
      </c>
      <c r="C33" s="32" t="s">
        <v>399</v>
      </c>
      <c r="D33" s="39">
        <v>258.82490000000001</v>
      </c>
      <c r="E33" s="40">
        <v>382844.2</v>
      </c>
      <c r="F33" s="40">
        <v>321938.40000000002</v>
      </c>
      <c r="G33" s="40">
        <f t="shared" si="0"/>
        <v>60905.799999999988</v>
      </c>
      <c r="H33" s="2">
        <v>1800.5</v>
      </c>
    </row>
    <row r="34" spans="1:8" x14ac:dyDescent="0.25">
      <c r="A34" s="107">
        <v>31</v>
      </c>
      <c r="B34" s="32" t="s">
        <v>338</v>
      </c>
      <c r="C34" s="32" t="s">
        <v>422</v>
      </c>
      <c r="D34" s="39">
        <v>292.2577</v>
      </c>
      <c r="E34" s="40">
        <v>432338.77</v>
      </c>
      <c r="F34" s="40">
        <v>357659.04</v>
      </c>
      <c r="G34" s="40">
        <f t="shared" si="0"/>
        <v>74679.73000000004</v>
      </c>
      <c r="H34" s="2">
        <v>1271</v>
      </c>
    </row>
    <row r="35" spans="1:8" x14ac:dyDescent="0.25">
      <c r="A35" s="107">
        <v>32</v>
      </c>
      <c r="B35" s="32" t="s">
        <v>338</v>
      </c>
      <c r="C35" s="32" t="s">
        <v>400</v>
      </c>
      <c r="D35" s="39">
        <v>1352.634</v>
      </c>
      <c r="E35" s="40">
        <v>2003969.83</v>
      </c>
      <c r="F35" s="40">
        <v>2125196.38</v>
      </c>
      <c r="G35" s="40">
        <f t="shared" si="0"/>
        <v>-121226.54999999981</v>
      </c>
      <c r="H35" s="2">
        <v>8282.7999999999993</v>
      </c>
    </row>
    <row r="36" spans="1:8" x14ac:dyDescent="0.25">
      <c r="A36" s="107">
        <v>33</v>
      </c>
      <c r="B36" s="32" t="s">
        <v>338</v>
      </c>
      <c r="C36" s="32" t="s">
        <v>401</v>
      </c>
      <c r="D36" s="39">
        <v>708.47910000000002</v>
      </c>
      <c r="E36" s="40">
        <v>1048951.8899999999</v>
      </c>
      <c r="F36" s="40">
        <v>947448.31999999995</v>
      </c>
      <c r="G36" s="40">
        <f t="shared" si="0"/>
        <v>101503.56999999995</v>
      </c>
      <c r="H36" s="2"/>
    </row>
    <row r="37" spans="1:8" x14ac:dyDescent="0.25">
      <c r="A37" s="107">
        <v>34</v>
      </c>
      <c r="B37" s="32" t="s">
        <v>338</v>
      </c>
      <c r="C37" s="32" t="s">
        <v>402</v>
      </c>
      <c r="D37" s="39">
        <v>694.91</v>
      </c>
      <c r="E37" s="40">
        <v>1028138.32</v>
      </c>
      <c r="F37" s="40">
        <v>746226.92</v>
      </c>
      <c r="G37" s="40">
        <f t="shared" si="0"/>
        <v>281911.39999999991</v>
      </c>
      <c r="H37" s="2">
        <v>3076.8</v>
      </c>
    </row>
    <row r="38" spans="1:8" x14ac:dyDescent="0.25">
      <c r="A38" s="107">
        <v>35</v>
      </c>
      <c r="B38" s="32" t="s">
        <v>338</v>
      </c>
      <c r="C38" s="32" t="s">
        <v>423</v>
      </c>
      <c r="D38" s="39">
        <v>389.57049999999998</v>
      </c>
      <c r="E38" s="40">
        <v>576537.28</v>
      </c>
      <c r="F38" s="40">
        <v>506638.13</v>
      </c>
      <c r="G38" s="40">
        <f t="shared" si="0"/>
        <v>69899.150000000023</v>
      </c>
      <c r="H38" s="2">
        <v>2086.3000000000002</v>
      </c>
    </row>
    <row r="39" spans="1:8" x14ac:dyDescent="0.25">
      <c r="A39" s="107">
        <v>36</v>
      </c>
      <c r="B39" s="32" t="s">
        <v>338</v>
      </c>
      <c r="C39" s="32" t="s">
        <v>403</v>
      </c>
      <c r="D39" s="39">
        <v>792.88412000000005</v>
      </c>
      <c r="E39" s="40">
        <v>1173247.8999999999</v>
      </c>
      <c r="F39" s="40">
        <v>1046694.97</v>
      </c>
      <c r="G39" s="40">
        <f t="shared" si="0"/>
        <v>126552.92999999993</v>
      </c>
      <c r="H39" s="2"/>
    </row>
    <row r="40" spans="1:8" x14ac:dyDescent="0.25">
      <c r="A40" s="107">
        <v>37</v>
      </c>
      <c r="B40" s="32" t="s">
        <v>338</v>
      </c>
      <c r="C40" s="32" t="s">
        <v>404</v>
      </c>
      <c r="D40" s="39">
        <v>706.67589999999996</v>
      </c>
      <c r="E40" s="40">
        <v>1042399.18</v>
      </c>
      <c r="F40" s="40">
        <v>1036845.01</v>
      </c>
      <c r="G40" s="40">
        <f t="shared" si="0"/>
        <v>5554.1700000000419</v>
      </c>
      <c r="H40" s="2">
        <v>3763.6</v>
      </c>
    </row>
    <row r="41" spans="1:8" x14ac:dyDescent="0.25">
      <c r="A41" s="107">
        <v>38</v>
      </c>
      <c r="B41" s="32" t="s">
        <v>338</v>
      </c>
      <c r="C41" s="32" t="s">
        <v>405</v>
      </c>
      <c r="D41" s="39">
        <v>366.06900000000002</v>
      </c>
      <c r="E41" s="40">
        <v>541925.38</v>
      </c>
      <c r="F41" s="40">
        <v>468282.75</v>
      </c>
      <c r="G41" s="40">
        <f t="shared" si="0"/>
        <v>73642.63</v>
      </c>
      <c r="H41" s="2">
        <v>1464.4</v>
      </c>
    </row>
    <row r="42" spans="1:8" x14ac:dyDescent="0.25">
      <c r="A42" s="107">
        <v>39</v>
      </c>
      <c r="B42" s="32" t="s">
        <v>338</v>
      </c>
      <c r="C42" s="32" t="s">
        <v>424</v>
      </c>
      <c r="D42" s="39">
        <v>659.42110000000002</v>
      </c>
      <c r="E42" s="40">
        <v>967911.44</v>
      </c>
      <c r="F42" s="40">
        <v>908521.68</v>
      </c>
      <c r="G42" s="40">
        <f t="shared" si="0"/>
        <v>59389.759999999893</v>
      </c>
      <c r="H42" s="2">
        <v>5024.5</v>
      </c>
    </row>
    <row r="43" spans="1:8" x14ac:dyDescent="0.25">
      <c r="A43" s="107">
        <v>40</v>
      </c>
      <c r="B43" s="32" t="s">
        <v>338</v>
      </c>
      <c r="C43" s="32" t="s">
        <v>425</v>
      </c>
      <c r="D43" s="39">
        <v>380.26080000000002</v>
      </c>
      <c r="E43" s="40">
        <v>562568.98</v>
      </c>
      <c r="F43" s="40">
        <v>484072</v>
      </c>
      <c r="G43" s="40">
        <f t="shared" si="0"/>
        <v>78496.979999999981</v>
      </c>
      <c r="H43" s="2">
        <v>1537.1</v>
      </c>
    </row>
    <row r="44" spans="1:8" x14ac:dyDescent="0.25">
      <c r="A44" s="107">
        <v>41</v>
      </c>
      <c r="B44" s="32" t="s">
        <v>338</v>
      </c>
      <c r="C44" s="32" t="s">
        <v>426</v>
      </c>
      <c r="D44" s="39">
        <v>686.0829</v>
      </c>
      <c r="E44" s="40">
        <v>1015302.76</v>
      </c>
      <c r="F44" s="40">
        <v>768723.1</v>
      </c>
      <c r="G44" s="40">
        <f t="shared" si="0"/>
        <v>246579.66000000003</v>
      </c>
      <c r="H44" s="2">
        <v>2575.1999999999998</v>
      </c>
    </row>
    <row r="45" spans="1:8" x14ac:dyDescent="0.25">
      <c r="A45" s="107">
        <v>42</v>
      </c>
      <c r="B45" s="32" t="s">
        <v>338</v>
      </c>
      <c r="C45" s="32" t="s">
        <v>427</v>
      </c>
      <c r="D45" s="39">
        <v>548.24860000000001</v>
      </c>
      <c r="E45" s="40">
        <v>811525.48</v>
      </c>
      <c r="F45" s="40">
        <v>673673.44</v>
      </c>
      <c r="G45" s="40">
        <f t="shared" si="0"/>
        <v>137852.04000000004</v>
      </c>
      <c r="H45" s="2">
        <v>3638.46</v>
      </c>
    </row>
    <row r="46" spans="1:8" x14ac:dyDescent="0.25">
      <c r="A46" s="107">
        <v>43</v>
      </c>
      <c r="B46" s="32"/>
      <c r="C46" s="32" t="s">
        <v>406</v>
      </c>
      <c r="D46" s="39">
        <v>509.10289999999998</v>
      </c>
      <c r="E46" s="40">
        <v>754047.66</v>
      </c>
      <c r="F46" s="40">
        <v>623972.91</v>
      </c>
      <c r="G46" s="40">
        <f t="shared" si="0"/>
        <v>130074.75</v>
      </c>
      <c r="H46" s="2">
        <v>3324.2</v>
      </c>
    </row>
    <row r="47" spans="1:8" x14ac:dyDescent="0.25">
      <c r="A47" s="107">
        <v>44</v>
      </c>
      <c r="B47" s="32" t="s">
        <v>338</v>
      </c>
      <c r="C47" s="32" t="s">
        <v>407</v>
      </c>
      <c r="D47" s="39">
        <v>199.63560000000001</v>
      </c>
      <c r="E47" s="40">
        <v>295292.92</v>
      </c>
      <c r="F47" s="40">
        <v>272664.18</v>
      </c>
      <c r="G47" s="40">
        <f t="shared" si="0"/>
        <v>22628.739999999991</v>
      </c>
      <c r="H47" s="2">
        <v>1089.2</v>
      </c>
    </row>
    <row r="48" spans="1:8" x14ac:dyDescent="0.25">
      <c r="A48" s="108" t="s">
        <v>408</v>
      </c>
      <c r="B48" s="109"/>
      <c r="C48" s="109"/>
      <c r="D48" s="109"/>
      <c r="E48" s="109"/>
      <c r="F48" s="110"/>
      <c r="G48" s="40">
        <f>SUM(G4:G47)</f>
        <v>4952353.3400000008</v>
      </c>
      <c r="H48" s="2"/>
    </row>
  </sheetData>
  <autoFilter ref="A3:I48" xr:uid="{00000000-0009-0000-0000-000002000000}"/>
  <mergeCells count="7">
    <mergeCell ref="A1:G1"/>
    <mergeCell ref="A48:F48"/>
    <mergeCell ref="D2:E2"/>
    <mergeCell ref="G2:G3"/>
    <mergeCell ref="A2:A3"/>
    <mergeCell ref="B2:B3"/>
    <mergeCell ref="C2:C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workbookViewId="0">
      <selection activeCell="E28" sqref="E28"/>
    </sheetView>
  </sheetViews>
  <sheetFormatPr defaultRowHeight="15" x14ac:dyDescent="0.25"/>
  <cols>
    <col min="1" max="16384" width="9.140625" style="9"/>
  </cols>
  <sheetData>
    <row r="1" spans="1:10" x14ac:dyDescent="0.25">
      <c r="A1" s="7"/>
      <c r="B1" s="7"/>
      <c r="C1" s="7"/>
      <c r="D1" s="7"/>
      <c r="E1" s="7"/>
      <c r="F1" s="7"/>
      <c r="G1" s="8"/>
      <c r="H1" s="8"/>
      <c r="I1" s="8"/>
      <c r="J1" s="89"/>
    </row>
    <row r="2" spans="1:10" x14ac:dyDescent="0.25">
      <c r="A2" s="89"/>
      <c r="B2" s="89"/>
      <c r="C2" s="89"/>
      <c r="D2" s="89"/>
      <c r="E2" s="89"/>
      <c r="F2" s="89"/>
      <c r="G2" s="10"/>
      <c r="H2" s="10"/>
      <c r="I2" s="8"/>
      <c r="J2" s="89"/>
    </row>
    <row r="3" spans="1:10" x14ac:dyDescent="0.25">
      <c r="A3" s="90"/>
      <c r="B3" s="91"/>
      <c r="C3" s="90"/>
      <c r="D3" s="7"/>
      <c r="E3" s="7"/>
      <c r="F3" s="7"/>
      <c r="G3" s="8"/>
      <c r="H3" s="8"/>
      <c r="I3" s="8"/>
      <c r="J3" s="89"/>
    </row>
    <row r="4" spans="1:10" x14ac:dyDescent="0.25">
      <c r="A4" s="90"/>
      <c r="B4" s="91"/>
      <c r="C4" s="90"/>
      <c r="D4" s="7"/>
      <c r="E4" s="7"/>
      <c r="F4" s="7"/>
      <c r="G4" s="8"/>
      <c r="H4" s="8"/>
      <c r="I4" s="8"/>
      <c r="J4" s="89"/>
    </row>
    <row r="5" spans="1:10" x14ac:dyDescent="0.25">
      <c r="A5" s="90"/>
      <c r="B5" s="91"/>
      <c r="C5" s="90"/>
      <c r="D5" s="7"/>
      <c r="E5" s="7"/>
      <c r="F5" s="7"/>
      <c r="G5" s="8"/>
      <c r="H5" s="8"/>
      <c r="I5" s="8"/>
      <c r="J5" s="89"/>
    </row>
    <row r="6" spans="1:10" x14ac:dyDescent="0.25">
      <c r="A6" s="89"/>
      <c r="B6" s="89"/>
      <c r="C6" s="89"/>
      <c r="D6" s="89"/>
      <c r="E6" s="89"/>
      <c r="F6" s="89"/>
      <c r="G6" s="10"/>
      <c r="H6" s="10"/>
      <c r="I6" s="8"/>
      <c r="J6" s="11"/>
    </row>
    <row r="7" spans="1:10" x14ac:dyDescent="0.25">
      <c r="A7" s="90"/>
      <c r="B7" s="91"/>
      <c r="C7" s="90"/>
      <c r="D7" s="7"/>
      <c r="E7" s="7"/>
      <c r="F7" s="7"/>
      <c r="G7" s="8"/>
      <c r="H7" s="8"/>
      <c r="I7" s="8"/>
      <c r="J7" s="92"/>
    </row>
    <row r="8" spans="1:10" x14ac:dyDescent="0.25">
      <c r="A8" s="90"/>
      <c r="B8" s="91"/>
      <c r="C8" s="90"/>
      <c r="D8" s="7"/>
      <c r="E8" s="7"/>
      <c r="F8" s="7"/>
      <c r="G8" s="8"/>
      <c r="H8" s="8"/>
      <c r="I8" s="8"/>
      <c r="J8" s="92"/>
    </row>
    <row r="9" spans="1:10" x14ac:dyDescent="0.25">
      <c r="A9" s="90"/>
      <c r="B9" s="91"/>
      <c r="C9" s="90"/>
      <c r="D9" s="7"/>
      <c r="E9" s="7"/>
      <c r="F9" s="7"/>
      <c r="G9" s="8"/>
      <c r="H9" s="8"/>
      <c r="I9" s="8"/>
      <c r="J9" s="92"/>
    </row>
    <row r="10" spans="1:10" x14ac:dyDescent="0.25">
      <c r="A10" s="89"/>
      <c r="B10" s="89"/>
      <c r="C10" s="89"/>
      <c r="D10" s="89"/>
      <c r="E10" s="89"/>
      <c r="F10" s="89"/>
      <c r="G10" s="10"/>
      <c r="H10" s="10"/>
      <c r="I10" s="8"/>
      <c r="J10" s="11"/>
    </row>
  </sheetData>
  <mergeCells count="12">
    <mergeCell ref="A10:F10"/>
    <mergeCell ref="J1:J2"/>
    <mergeCell ref="A2:F2"/>
    <mergeCell ref="A3:A5"/>
    <mergeCell ref="B3:B5"/>
    <mergeCell ref="C3:C5"/>
    <mergeCell ref="J3:J5"/>
    <mergeCell ref="A6:F6"/>
    <mergeCell ref="A7:A9"/>
    <mergeCell ref="B7:B9"/>
    <mergeCell ref="C7:C9"/>
    <mergeCell ref="J7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годовое гвс, ов</vt:lpstr>
      <vt:lpstr>годовое впу</vt:lpstr>
      <vt:lpstr>Лист3</vt:lpstr>
      <vt:lpstr>'годовое впу'!Область_печати</vt:lpstr>
      <vt:lpstr>'годовое гвс, 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Вознюк Мария Юрьевна</dc:creator>
  <cp:lastModifiedBy>Admin</cp:lastModifiedBy>
  <cp:lastPrinted>2022-03-25T03:41:56Z</cp:lastPrinted>
  <dcterms:created xsi:type="dcterms:W3CDTF">2020-02-18T05:00:35Z</dcterms:created>
  <dcterms:modified xsi:type="dcterms:W3CDTF">2022-03-25T03:43:30Z</dcterms:modified>
</cp:coreProperties>
</file>